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activeTab="1"/>
  </bookViews>
  <sheets>
    <sheet name="Données-brutes" sheetId="1" r:id="rId1"/>
    <sheet name="Resu-challenges" sheetId="2" r:id="rId2"/>
    <sheet name="resu-10kroute" sheetId="3" r:id="rId3"/>
    <sheet name="resu-10ktrail" sheetId="4" r:id="rId4"/>
    <sheet name="resu-1000m" sheetId="5" r:id="rId5"/>
    <sheet name="resu-21kmroute" sheetId="6" r:id="rId6"/>
    <sheet name="resu-20klmtrail" sheetId="7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G35" i="1"/>
  <c r="H35" i="1" s="1"/>
  <c r="G43" i="1" l="1"/>
  <c r="G44" i="1"/>
  <c r="G45" i="1"/>
  <c r="G46" i="1"/>
  <c r="G47" i="1"/>
  <c r="G48" i="1"/>
  <c r="G49" i="1"/>
  <c r="N49" i="1" s="1"/>
  <c r="G42" i="1"/>
  <c r="G3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4" i="1"/>
  <c r="H48" i="1" l="1"/>
  <c r="N48" i="1"/>
  <c r="L48" i="1"/>
  <c r="M48" i="1" s="1"/>
  <c r="M18" i="1" l="1"/>
  <c r="N18" i="1"/>
  <c r="L18" i="1"/>
  <c r="H18" i="1"/>
  <c r="M27" i="1" l="1"/>
  <c r="L27" i="1"/>
  <c r="N27" i="1"/>
  <c r="H27" i="1" l="1"/>
  <c r="N23" i="1"/>
  <c r="M23" i="1"/>
  <c r="L23" i="1"/>
  <c r="H23" i="1"/>
  <c r="L36" i="1"/>
  <c r="M36" i="1"/>
  <c r="N36" i="1"/>
  <c r="H36" i="1"/>
  <c r="M31" i="1" l="1"/>
  <c r="N31" i="1"/>
  <c r="L31" i="1"/>
  <c r="H31" i="1"/>
  <c r="N54" i="1"/>
  <c r="N43" i="1"/>
  <c r="N44" i="1"/>
  <c r="N45" i="1"/>
  <c r="N6" i="1"/>
  <c r="N9" i="1"/>
  <c r="N10" i="1"/>
  <c r="N11" i="1"/>
  <c r="N13" i="1"/>
  <c r="N15" i="1"/>
  <c r="N22" i="1"/>
  <c r="N24" i="1"/>
  <c r="N29" i="1"/>
  <c r="N30" i="1"/>
  <c r="N32" i="1"/>
  <c r="N33" i="1"/>
  <c r="N34" i="1"/>
  <c r="M6" i="1"/>
  <c r="M8" i="1"/>
  <c r="M9" i="1"/>
  <c r="M11" i="1"/>
  <c r="M13" i="1"/>
  <c r="M15" i="1"/>
  <c r="M21" i="1"/>
  <c r="M22" i="1"/>
  <c r="M24" i="1"/>
  <c r="M29" i="1"/>
  <c r="M30" i="1"/>
  <c r="M32" i="1"/>
  <c r="M34" i="1"/>
  <c r="M54" i="1" l="1"/>
  <c r="M45" i="1"/>
  <c r="M49" i="1"/>
  <c r="H43" i="1" l="1"/>
  <c r="L43" i="1"/>
  <c r="M43" i="1" s="1"/>
  <c r="L45" i="1" l="1"/>
  <c r="H45" i="1"/>
  <c r="L21" i="1"/>
  <c r="H21" i="1" l="1"/>
  <c r="N21" i="1"/>
  <c r="H19" i="1"/>
  <c r="N19" i="1"/>
  <c r="L29" i="1"/>
  <c r="H29" i="1"/>
  <c r="L54" i="1"/>
  <c r="H54" i="1"/>
  <c r="L37" i="1"/>
  <c r="L19" i="1"/>
  <c r="L11" i="1"/>
  <c r="H11" i="1"/>
  <c r="H10" i="1"/>
  <c r="L10" i="1"/>
  <c r="L42" i="1"/>
  <c r="M10" i="1" l="1"/>
  <c r="M19" i="1"/>
  <c r="H37" i="1"/>
  <c r="M37" i="1" s="1"/>
  <c r="N37" i="1"/>
  <c r="H42" i="1"/>
  <c r="M42" i="1" s="1"/>
  <c r="N42" i="1"/>
  <c r="L49" i="1"/>
  <c r="H49" i="1"/>
  <c r="L44" i="1"/>
  <c r="M44" i="1" s="1"/>
  <c r="H44" i="1"/>
  <c r="N47" i="1" l="1"/>
  <c r="L15" i="1" l="1"/>
  <c r="H47" i="1" l="1"/>
  <c r="L22" i="1"/>
  <c r="L28" i="1"/>
  <c r="L30" i="1"/>
  <c r="L32" i="1"/>
  <c r="H32" i="1"/>
  <c r="H15" i="1"/>
  <c r="L47" i="1"/>
  <c r="L46" i="1"/>
  <c r="M47" i="1" l="1"/>
  <c r="H28" i="1"/>
  <c r="M28" i="1" s="1"/>
  <c r="N28" i="1"/>
  <c r="H46" i="1"/>
  <c r="M46" i="1" s="1"/>
  <c r="N46" i="1"/>
  <c r="H22" i="1"/>
  <c r="H6" i="1" l="1"/>
  <c r="H9" i="1"/>
  <c r="H13" i="1"/>
  <c r="H24" i="1"/>
  <c r="H30" i="1"/>
  <c r="H33" i="1"/>
  <c r="H34" i="1"/>
  <c r="L12" i="1"/>
  <c r="L20" i="1"/>
  <c r="L7" i="1"/>
  <c r="H16" i="1" l="1"/>
  <c r="N16" i="1"/>
  <c r="H8" i="1"/>
  <c r="N8" i="1"/>
  <c r="H25" i="1"/>
  <c r="N25" i="1"/>
  <c r="H20" i="1"/>
  <c r="M20" i="1" s="1"/>
  <c r="N20" i="1"/>
  <c r="H7" i="1"/>
  <c r="M7" i="1" s="1"/>
  <c r="N7" i="1"/>
  <c r="H26" i="1"/>
  <c r="N26" i="1"/>
  <c r="H17" i="1"/>
  <c r="N17" i="1"/>
  <c r="H14" i="1"/>
  <c r="N14" i="1"/>
  <c r="H12" i="1"/>
  <c r="M12" i="1" s="1"/>
  <c r="N12" i="1"/>
  <c r="H5" i="1"/>
  <c r="N5" i="1"/>
  <c r="L4" i="1"/>
  <c r="L34" i="1" l="1"/>
  <c r="L6" i="1"/>
  <c r="L16" i="1"/>
  <c r="M16" i="1" s="1"/>
  <c r="L5" i="1"/>
  <c r="M5" i="1" s="1"/>
  <c r="L13" i="1"/>
  <c r="L9" i="1"/>
  <c r="L26" i="1"/>
  <c r="M26" i="1" s="1"/>
  <c r="L17" i="1"/>
  <c r="M17" i="1" s="1"/>
  <c r="L24" i="1"/>
  <c r="L14" i="1"/>
  <c r="M14" i="1" s="1"/>
  <c r="L25" i="1"/>
  <c r="M25" i="1" s="1"/>
  <c r="L33" i="1"/>
  <c r="M33" i="1" s="1"/>
  <c r="L8" i="1"/>
  <c r="N4" i="1"/>
  <c r="H4" i="1" l="1"/>
  <c r="M4" i="1" s="1"/>
</calcChain>
</file>

<file path=xl/comments1.xml><?xml version="1.0" encoding="utf-8"?>
<comments xmlns="http://schemas.openxmlformats.org/spreadsheetml/2006/main">
  <authors>
    <author>tc={92CD0B99-A570-4263-B5B4-1321E4E67718}</author>
    <author>tc={36F1834E-3E68-4890-BC74-C075E1775B75}</author>
    <author>tc={1B70CF19-B628-4215-A250-3FB4E0EA9DB6}</author>
    <author>tc={50AB2099-31AB-419B-9E23-34AED2DAC428}</author>
    <author>tc={0BC49F10-25AC-4F9A-B628-75BBFFF258A2}</author>
    <author>tc={767F2B56-08EA-4D8A-9DB8-310B61148495}</author>
    <author>tc={82AA99A4-34B7-45DF-A79F-B22077C88786}</author>
    <author>tc={48D769C1-3F35-4C24-8641-58585B1B07C3}</author>
    <author>tc={4F265792-EDE3-42B3-9329-79723F0845A1}</author>
    <author>tc={47BABD49-E3AD-4C24-BA2E-D74CEAFA18B7}</author>
    <author>tc={7C9AFEF5-87A9-49EA-9988-7BFFDD59553B}</author>
    <author>tc={4B1CA26B-7B0E-48C8-B01D-D07DF7689ED4}</author>
    <author>tc={586D1B18-36F7-4AE9-9257-BBD43FABAB58}</author>
    <author>tc={BBE6E428-A1A5-4C26-AFF1-8D4D5414D82E}</author>
    <author>tc={69C56FDA-3454-4111-9851-10112F80AC1A}</author>
  </authors>
  <commentList>
    <comment ref="E3" authorId="0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100%vma</t>
        </r>
      </text>
    </comment>
    <comment ref="F3" authorId="1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90%vma</t>
        </r>
      </text>
    </comment>
    <comment ref="G3" authorId="2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 10km/0,83</t>
        </r>
      </text>
    </comment>
    <comment ref="M3" authorId="3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resultat positif: superieur à sa VMA de x %
résultat négatif: inferieur à sa VMA de x %
le PLUS GRAND NOMBRE EST VAINQUEUR</t>
        </r>
      </text>
    </comment>
    <comment ref="N3" authorId="4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plus proche de zero est vainqueur</t>
        </r>
      </text>
    </comment>
    <comment ref="E41" authorId="5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100%vma</t>
        </r>
      </text>
    </comment>
    <comment ref="F41" authorId="6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80%vma</t>
        </r>
      </text>
    </comment>
    <comment ref="G41" authorId="7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 21km/0,83</t>
        </r>
      </text>
    </comment>
    <comment ref="M41" authorId="8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resultat positif: superieur à sa VMA de x %
résultat négatif: inferieur à sa VMA de x %
le PLUS GRAND NOMBRE EST VAINQUEUR</t>
        </r>
      </text>
    </comment>
    <comment ref="N41" authorId="9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plus proche de zero est vainqueur</t>
        </r>
      </text>
    </comment>
    <comment ref="E53" authorId="10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100%vma</t>
        </r>
      </text>
    </comment>
    <comment ref="F53" authorId="11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80%vma</t>
        </r>
      </text>
    </comment>
    <comment ref="G53" authorId="12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 21km/0,83</t>
        </r>
      </text>
    </comment>
    <comment ref="M53" authorId="13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resultat positif: superieur à sa VMA de x %
résultat négatif: inferieur à sa VMA de x %
le PLUS GRAND NOMBRE EST VAINQUEUR</t>
        </r>
      </text>
    </comment>
    <comment ref="N53" authorId="14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plus proche de zero est vainqueur</t>
        </r>
      </text>
    </comment>
  </commentList>
</comments>
</file>

<file path=xl/sharedStrings.xml><?xml version="1.0" encoding="utf-8"?>
<sst xmlns="http://schemas.openxmlformats.org/spreadsheetml/2006/main" count="750" uniqueCount="149">
  <si>
    <t>VMA</t>
  </si>
  <si>
    <t>Nom</t>
  </si>
  <si>
    <t>Prenom</t>
  </si>
  <si>
    <t>Categorie</t>
  </si>
  <si>
    <t>Tps 1000m</t>
  </si>
  <si>
    <t>Tps 10km</t>
  </si>
  <si>
    <t>Tps trail</t>
  </si>
  <si>
    <t xml:space="preserve">Tps total </t>
  </si>
  <si>
    <t>THEORIQUE</t>
  </si>
  <si>
    <t>REALISE</t>
  </si>
  <si>
    <t>BERRET</t>
  </si>
  <si>
    <t>M4M</t>
  </si>
  <si>
    <t>resu VMA</t>
  </si>
  <si>
    <t>resu régularité</t>
  </si>
  <si>
    <t>Resultats</t>
  </si>
  <si>
    <t xml:space="preserve">SAPEI </t>
  </si>
  <si>
    <t>M1M</t>
  </si>
  <si>
    <t>BUZEAU</t>
  </si>
  <si>
    <t>FLOCH</t>
  </si>
  <si>
    <t>BERTRAND</t>
  </si>
  <si>
    <t>DRETZEN</t>
  </si>
  <si>
    <t>TERRAY</t>
  </si>
  <si>
    <t>MARCHAND</t>
  </si>
  <si>
    <t>NAVIER</t>
  </si>
  <si>
    <t>CRISSOT</t>
  </si>
  <si>
    <t>NAGAPIN</t>
  </si>
  <si>
    <t>AZIBI</t>
  </si>
  <si>
    <t>GIBRAT</t>
  </si>
  <si>
    <t>MOREAU</t>
  </si>
  <si>
    <t>DUPRILLOT</t>
  </si>
  <si>
    <t>MOURIGAL</t>
  </si>
  <si>
    <t>ROUSSEL</t>
  </si>
  <si>
    <t>COFFINEAU</t>
  </si>
  <si>
    <t>PHILIPPE</t>
  </si>
  <si>
    <t>BOUABILLA</t>
  </si>
  <si>
    <t>LANDREAU</t>
  </si>
  <si>
    <t>M6M</t>
  </si>
  <si>
    <t>M5F</t>
  </si>
  <si>
    <t>BELLICAULT</t>
  </si>
  <si>
    <t>DEVEAUX</t>
  </si>
  <si>
    <t>MARCUS</t>
  </si>
  <si>
    <t>FESTOR</t>
  </si>
  <si>
    <t>PELLETIER</t>
  </si>
  <si>
    <t>PUYFAGES</t>
  </si>
  <si>
    <t>Tps 21km</t>
  </si>
  <si>
    <t xml:space="preserve">NAVIER </t>
  </si>
  <si>
    <t>Tps 20km trail</t>
  </si>
  <si>
    <t>Slimane A</t>
  </si>
  <si>
    <t>Bruno B</t>
  </si>
  <si>
    <t>Nicolas B</t>
  </si>
  <si>
    <t>Rachid B</t>
  </si>
  <si>
    <t>Bernard B</t>
  </si>
  <si>
    <t>Emmanuelle B</t>
  </si>
  <si>
    <t>Edith C</t>
  </si>
  <si>
    <t>François C</t>
  </si>
  <si>
    <t>Emilie D</t>
  </si>
  <si>
    <t>Regine D</t>
  </si>
  <si>
    <t>Romain D</t>
  </si>
  <si>
    <t>Laurent F</t>
  </si>
  <si>
    <t>Carole F</t>
  </si>
  <si>
    <t>Fabrice G</t>
  </si>
  <si>
    <t>Cyril L</t>
  </si>
  <si>
    <t>Sabine M</t>
  </si>
  <si>
    <t>Linda M</t>
  </si>
  <si>
    <t>Denis M</t>
  </si>
  <si>
    <t>Fred N</t>
  </si>
  <si>
    <t>Philippe N</t>
  </si>
  <si>
    <t>Sebastien P</t>
  </si>
  <si>
    <t>Xavier P</t>
  </si>
  <si>
    <t>Sophie Py</t>
  </si>
  <si>
    <t>Charline R</t>
  </si>
  <si>
    <t>Sebastien S</t>
  </si>
  <si>
    <t>Nicolas T</t>
  </si>
  <si>
    <t>Alizée N</t>
  </si>
  <si>
    <t>Sophie M</t>
  </si>
  <si>
    <t>Andras S</t>
  </si>
  <si>
    <t>HODE</t>
  </si>
  <si>
    <t>Espior F</t>
  </si>
  <si>
    <t>Lionel tri</t>
  </si>
  <si>
    <t>Gabrielle C</t>
  </si>
  <si>
    <t>Mathilde C</t>
  </si>
  <si>
    <t>JACOB</t>
  </si>
  <si>
    <t>François J</t>
  </si>
  <si>
    <t>YOUCEF</t>
  </si>
  <si>
    <t>Abdel Y</t>
  </si>
  <si>
    <t>Louise H</t>
  </si>
  <si>
    <t>MERCIER</t>
  </si>
  <si>
    <t>Tps 10km trail</t>
  </si>
  <si>
    <t>CHALLENGE 10KM OFF (1k/10k/10k)</t>
  </si>
  <si>
    <t>CHALLENGE 21KM OFF (1k/21k/21k)</t>
  </si>
  <si>
    <t>CHALLENGE 21/10km OFF (1k/21k/10k)</t>
  </si>
  <si>
    <t>PEREIRA</t>
  </si>
  <si>
    <t>Maria P</t>
  </si>
  <si>
    <t>LEVERT</t>
  </si>
  <si>
    <t>Pascal</t>
  </si>
  <si>
    <t>Pascal L</t>
  </si>
  <si>
    <t>Tps trail 10K</t>
  </si>
  <si>
    <t>SEF</t>
  </si>
  <si>
    <t>M4F</t>
  </si>
  <si>
    <t>Anthony P</t>
  </si>
  <si>
    <t>PRIGENT</t>
  </si>
  <si>
    <t xml:space="preserve">TRECANT </t>
  </si>
  <si>
    <t>Olivia T</t>
  </si>
  <si>
    <t>NOEL</t>
  </si>
  <si>
    <t>Cyrille N</t>
  </si>
  <si>
    <t>ISMAEL</t>
  </si>
  <si>
    <t>Laurent I</t>
  </si>
  <si>
    <t>HANAO</t>
  </si>
  <si>
    <t>Sebastian H</t>
  </si>
  <si>
    <t>SCHALL</t>
  </si>
  <si>
    <t>SRATCH CHALLENGE  10km</t>
  </si>
  <si>
    <t xml:space="preserve"> CHALLENGE VMA 10km</t>
  </si>
  <si>
    <t xml:space="preserve"> CHALLENGE REGULARITE 10km</t>
  </si>
  <si>
    <t>PLACE</t>
  </si>
  <si>
    <t>NOM</t>
  </si>
  <si>
    <t>PRENOM</t>
  </si>
  <si>
    <t>CATEGORIE</t>
  </si>
  <si>
    <t>TEMPS</t>
  </si>
  <si>
    <t>Charline</t>
  </si>
  <si>
    <t>Carole f</t>
  </si>
  <si>
    <t>Sophie P</t>
  </si>
  <si>
    <t xml:space="preserve">1000m PISTE </t>
  </si>
  <si>
    <t>Romain</t>
  </si>
  <si>
    <t>Slimane</t>
  </si>
  <si>
    <t>Louise</t>
  </si>
  <si>
    <t>Philippo</t>
  </si>
  <si>
    <t>alizée</t>
  </si>
  <si>
    <t xml:space="preserve">10KM ROUTE </t>
  </si>
  <si>
    <t>TRAIL DE 5QQ 10km 200D+</t>
  </si>
  <si>
    <t xml:space="preserve">21KM ROUTE </t>
  </si>
  <si>
    <t>Espoir F</t>
  </si>
  <si>
    <t>Sebastian</t>
  </si>
  <si>
    <t>TRAIL DE 5QQ 20km 400D+</t>
  </si>
  <si>
    <t>Fred</t>
  </si>
  <si>
    <t>SRATCH CHALLENGE  FEMME 10km</t>
  </si>
  <si>
    <t xml:space="preserve"> CHALLENGE VMA FEMME 10km</t>
  </si>
  <si>
    <t xml:space="preserve"> CHALLENGE REGULARITE FEMME 10km</t>
  </si>
  <si>
    <t>SRATCH CHALLENGE 21km</t>
  </si>
  <si>
    <t xml:space="preserve"> CHALLENGE VMA 21km</t>
  </si>
  <si>
    <t>%</t>
  </si>
  <si>
    <t xml:space="preserve"> CHALLENGE REGULARITE 21km</t>
  </si>
  <si>
    <t>SRATCH CHALLENGE FEMME 21km</t>
  </si>
  <si>
    <t>Bernard</t>
  </si>
  <si>
    <t>Gabrielle</t>
  </si>
  <si>
    <t>10KM ROUTE FEMME</t>
  </si>
  <si>
    <t>1000m PISTE FEMME</t>
  </si>
  <si>
    <t>21KM ROUTE FEMME</t>
  </si>
  <si>
    <t>TRAIL DE 5QQ 20km 400D+ FEMME</t>
  </si>
  <si>
    <t>Rachid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</si>
</sst>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:ss;@"/>
    <numFmt numFmtId="165" formatCode="0.0"/>
    <numFmt numFmtId="166" formatCode="0.000%"/>
    <numFmt numFmtId="167" formatCode="0.000"/>
  </numFmts>
  <fonts count="1" x14ac:knownFonts="1"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83ED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21" fontId="0" fillId="7" borderId="5" xfId="0" applyNumberFormat="1" applyFill="1" applyBorder="1" applyAlignment="1">
      <alignment horizontal="center"/>
    </xf>
    <xf numFmtId="21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0" fontId="0" fillId="0" borderId="0" xfId="0" applyNumberFormat="1"/>
    <xf numFmtId="0" fontId="0" fillId="0" borderId="13" xfId="0" applyBorder="1" applyAlignment="1">
      <alignment horizontal="center"/>
    </xf>
    <xf numFmtId="21" fontId="0" fillId="0" borderId="7" xfId="0" applyNumberFormat="1" applyBorder="1" applyAlignment="1">
      <alignment horizontal="center"/>
    </xf>
    <xf numFmtId="0" fontId="0" fillId="7" borderId="9" xfId="0" applyFill="1" applyBorder="1" applyAlignment="1">
      <alignment horizontal="center"/>
    </xf>
    <xf numFmtId="165" fontId="0" fillId="0" borderId="0" xfId="0" applyNumberFormat="1"/>
    <xf numFmtId="166" fontId="0" fillId="0" borderId="1" xfId="0" applyNumberFormat="1" applyBorder="1" applyAlignment="1">
      <alignment horizontal="center"/>
    </xf>
    <xf numFmtId="0" fontId="0" fillId="7" borderId="13" xfId="0" applyFill="1" applyBorder="1" applyAlignment="1">
      <alignment horizontal="center"/>
    </xf>
    <xf numFmtId="21" fontId="0" fillId="7" borderId="14" xfId="0" applyNumberFormat="1" applyFill="1" applyBorder="1" applyAlignment="1">
      <alignment horizontal="center"/>
    </xf>
    <xf numFmtId="21" fontId="0" fillId="7" borderId="7" xfId="0" applyNumberFormat="1" applyFill="1" applyBorder="1" applyAlignment="1">
      <alignment horizontal="center"/>
    </xf>
    <xf numFmtId="21" fontId="0" fillId="7" borderId="8" xfId="0" applyNumberForma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1" fontId="0" fillId="0" borderId="0" xfId="0" applyNumberFormat="1"/>
    <xf numFmtId="167" fontId="0" fillId="0" borderId="0" xfId="0" applyNumberFormat="1"/>
    <xf numFmtId="164" fontId="0" fillId="0" borderId="0" xfId="0" applyNumberFormat="1"/>
    <xf numFmtId="164" fontId="0" fillId="7" borderId="8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21" fontId="0" fillId="10" borderId="1" xfId="0" applyNumberFormat="1" applyFill="1" applyBorder="1" applyAlignment="1">
      <alignment horizontal="center"/>
    </xf>
    <xf numFmtId="166" fontId="0" fillId="1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/>
    <xf numFmtId="21" fontId="0" fillId="9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1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21" fontId="0" fillId="4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1" fontId="0" fillId="11" borderId="1" xfId="0" applyNumberFormat="1" applyFill="1" applyBorder="1" applyAlignment="1">
      <alignment horizontal="center"/>
    </xf>
    <xf numFmtId="166" fontId="0" fillId="11" borderId="1" xfId="0" applyNumberFormat="1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0" fillId="6" borderId="10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</cellXfs>
  <cellStyles count="1">
    <cellStyle name="Normal" xfId="0" builtinId="0"/>
  </cellStyles>
  <dxfs count="4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B8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RET Bruno" id="{40905FB6-592A-4649-886E-BA885B5BCFBA}" userId="S::bruno.berret@renault.com::7fa4f442-ff01-46bb-b059-0b4bcbe1908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1-03-13T13:01:30.56" personId="{40905FB6-592A-4649-886E-BA885B5BCFBA}" id="{92CD0B99-A570-4263-B5B4-1321E4E67718}">
    <text>100%vma</text>
  </threadedComment>
  <threadedComment ref="F3" dT="2021-03-13T13:03:01.48" personId="{40905FB6-592A-4649-886E-BA885B5BCFBA}" id="{36F1834E-3E68-4890-BC74-C075E1775B75}">
    <text>90%vma</text>
  </threadedComment>
  <threadedComment ref="G3" dT="2021-03-13T13:03:29.03" personId="{40905FB6-592A-4649-886E-BA885B5BCFBA}" id="{1B70CF19-B628-4215-A250-3FB4E0EA9DB6}">
    <text>tps 10km/0,83</text>
  </threadedComment>
  <threadedComment ref="M3" dT="2021-03-14T17:54:03.61" personId="{40905FB6-592A-4649-886E-BA885B5BCFBA}" id="{50AB2099-31AB-419B-9E23-34AED2DAC428}">
    <text>resultat positif: superieur à sa VMA de x %
résultat négatif: inferieur à sa VMA de x %
le PLUS GRAND NOMBRE EST VAINQUEUR</text>
  </threadedComment>
  <threadedComment ref="N3" dT="2021-03-14T18:04:37.32" personId="{40905FB6-592A-4649-886E-BA885B5BCFBA}" id="{0BC49F10-25AC-4F9A-B628-75BBFFF258A2}">
    <text>Le plus proche de zero est vainqueur</text>
  </threadedComment>
  <threadedComment ref="E41" dT="2021-03-13T13:01:30.56" personId="{40905FB6-592A-4649-886E-BA885B5BCFBA}" id="{767F2B56-08EA-4D8A-9DB8-310B61148495}">
    <text>100%vma</text>
  </threadedComment>
  <threadedComment ref="F41" dT="2021-03-13T13:03:01.48" personId="{40905FB6-592A-4649-886E-BA885B5BCFBA}" id="{82AA99A4-34B7-45DF-A79F-B22077C88786}">
    <text>80%vma</text>
  </threadedComment>
  <threadedComment ref="G41" dT="2021-03-13T13:03:29.03" personId="{40905FB6-592A-4649-886E-BA885B5BCFBA}" id="{48D769C1-3F35-4C24-8641-58585B1B07C3}">
    <text>tps 21km/0,83</text>
  </threadedComment>
  <threadedComment ref="M41" dT="2021-03-14T17:54:03.61" personId="{40905FB6-592A-4649-886E-BA885B5BCFBA}" id="{4F265792-EDE3-42B3-9329-79723F0845A1}">
    <text>resultat positif: superieur à sa VMA de x %
résultat négatif: inferieur à sa VMA de x %
le PLUS GRAND NOMBRE EST VAINQUEUR</text>
  </threadedComment>
  <threadedComment ref="N41" dT="2021-03-14T18:04:37.32" personId="{40905FB6-592A-4649-886E-BA885B5BCFBA}" id="{47BABD49-E3AD-4C24-BA2E-D74CEAFA18B7}">
    <text>Le plus proche de zero est vainqueur</text>
  </threadedComment>
  <threadedComment ref="E51" dT="2021-03-13T13:01:30.56" personId="{40905FB6-592A-4649-886E-BA885B5BCFBA}" id="{7C9AFEF5-87A9-49EA-9988-7BFFDD59553B}">
    <text>100%vma</text>
  </threadedComment>
  <threadedComment ref="F51" dT="2021-03-13T13:03:01.48" personId="{40905FB6-592A-4649-886E-BA885B5BCFBA}" id="{4B1CA26B-7B0E-48C8-B01D-D07DF7689ED4}">
    <text>80%vma</text>
  </threadedComment>
  <threadedComment ref="G51" dT="2021-03-13T13:03:29.03" personId="{40905FB6-592A-4649-886E-BA885B5BCFBA}" id="{586D1B18-36F7-4AE9-9257-BBD43FABAB58}">
    <text>tps 21km/0,83</text>
  </threadedComment>
  <threadedComment ref="M51" dT="2021-03-14T17:54:03.61" personId="{40905FB6-592A-4649-886E-BA885B5BCFBA}" id="{BBE6E428-A1A5-4C26-AFF1-8D4D5414D82E}">
    <text>resultat positif: superieur à sa VMA de x %
résultat négatif: inferieur à sa VMA de x %
le PLUS GRAND NOMBRE EST VAINQUEUR</text>
  </threadedComment>
  <threadedComment ref="N51" dT="2021-03-14T18:04:37.32" personId="{40905FB6-592A-4649-886E-BA885B5BCFBA}" id="{69C56FDA-3454-4111-9851-10112F80AC1A}">
    <text>Le plus proche de zero est vainqueur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4"/>
  <sheetViews>
    <sheetView topLeftCell="A31" zoomScale="85" zoomScaleNormal="85" workbookViewId="0">
      <selection activeCell="Q52" sqref="Q52"/>
    </sheetView>
  </sheetViews>
  <sheetFormatPr baseColWidth="10" defaultColWidth="12.85546875" defaultRowHeight="15" x14ac:dyDescent="0.25"/>
  <cols>
    <col min="1" max="1" width="14.140625" customWidth="1"/>
    <col min="2" max="2" width="14" customWidth="1"/>
    <col min="3" max="3" width="8.140625" style="1" customWidth="1"/>
    <col min="4" max="4" width="6.85546875" style="1" customWidth="1"/>
    <col min="5" max="13" width="12.85546875" style="1"/>
    <col min="14" max="14" width="14.28515625" style="1" customWidth="1"/>
  </cols>
  <sheetData>
    <row r="1" spans="1:16" thickBot="1" x14ac:dyDescent="0.4">
      <c r="A1" s="72" t="s">
        <v>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x14ac:dyDescent="0.25">
      <c r="A2" s="73" t="s">
        <v>1</v>
      </c>
      <c r="B2" s="75" t="s">
        <v>2</v>
      </c>
      <c r="C2" s="75" t="s">
        <v>3</v>
      </c>
      <c r="D2" s="77" t="s">
        <v>0</v>
      </c>
      <c r="E2" s="79" t="s">
        <v>8</v>
      </c>
      <c r="F2" s="80"/>
      <c r="G2" s="80"/>
      <c r="H2" s="81"/>
      <c r="I2" s="82" t="s">
        <v>9</v>
      </c>
      <c r="J2" s="83"/>
      <c r="K2" s="84"/>
      <c r="L2" s="85" t="s">
        <v>14</v>
      </c>
      <c r="M2" s="86"/>
      <c r="N2" s="87"/>
    </row>
    <row r="3" spans="1:16" x14ac:dyDescent="0.25">
      <c r="A3" s="74"/>
      <c r="B3" s="76"/>
      <c r="C3" s="76"/>
      <c r="D3" s="78"/>
      <c r="E3" s="6" t="s">
        <v>4</v>
      </c>
      <c r="F3" s="7" t="s">
        <v>5</v>
      </c>
      <c r="G3" s="7" t="s">
        <v>6</v>
      </c>
      <c r="H3" s="8" t="s">
        <v>7</v>
      </c>
      <c r="I3" s="6" t="s">
        <v>4</v>
      </c>
      <c r="J3" s="7" t="s">
        <v>5</v>
      </c>
      <c r="K3" s="8" t="s">
        <v>6</v>
      </c>
      <c r="L3" s="6" t="s">
        <v>7</v>
      </c>
      <c r="M3" s="7" t="s">
        <v>12</v>
      </c>
      <c r="N3" s="8" t="s">
        <v>13</v>
      </c>
      <c r="P3" s="24"/>
    </row>
    <row r="4" spans="1:16" x14ac:dyDescent="0.25">
      <c r="A4" s="3" t="s">
        <v>10</v>
      </c>
      <c r="B4" s="2" t="s">
        <v>48</v>
      </c>
      <c r="C4" s="7" t="s">
        <v>11</v>
      </c>
      <c r="D4" s="23">
        <v>15.5</v>
      </c>
      <c r="E4" s="22">
        <v>2.685185185185185E-3</v>
      </c>
      <c r="F4" s="20">
        <v>2.9861111111111113E-2</v>
      </c>
      <c r="G4" s="20">
        <f>F4*1.2</f>
        <v>3.5833333333333335E-2</v>
      </c>
      <c r="H4" s="21">
        <f>SUM(E4:G4)</f>
        <v>6.8379629629629624E-2</v>
      </c>
      <c r="I4" s="10">
        <v>2.4652777777777776E-3</v>
      </c>
      <c r="J4" s="10">
        <v>3.0266203703703708E-2</v>
      </c>
      <c r="K4" s="10">
        <v>3.6122685185185181E-2</v>
      </c>
      <c r="L4" s="10">
        <f t="shared" ref="L4:L34" si="0">SUM(I4:K4)</f>
        <v>6.8854166666666661E-2</v>
      </c>
      <c r="M4" s="29">
        <f t="shared" ref="M4:M37" si="1">IF(AND(I4&gt;0,J4&gt;0,K4&gt;0),(1-(L4/H4)),"pas de resultat")</f>
        <v>-6.9397427217332552E-3</v>
      </c>
      <c r="N4" s="14">
        <f t="shared" ref="N4:N37" si="2">IF(AND(J4&gt;0,K4&gt;0),ABS((1-(J4/F4))*100)+ABS((1-(K4/G4))*100),"pas de resultat")</f>
        <v>2.1640826873384977</v>
      </c>
      <c r="P4" s="40"/>
    </row>
    <row r="5" spans="1:16" x14ac:dyDescent="0.25">
      <c r="A5" s="3" t="s">
        <v>19</v>
      </c>
      <c r="B5" s="2" t="s">
        <v>49</v>
      </c>
      <c r="C5" s="7"/>
      <c r="D5" s="23">
        <v>15.5</v>
      </c>
      <c r="E5" s="22">
        <v>2.685185185185185E-3</v>
      </c>
      <c r="F5" s="20">
        <v>2.9861111111111113E-2</v>
      </c>
      <c r="G5" s="20">
        <f t="shared" ref="G5:G36" si="3">F5*1.2</f>
        <v>3.5833333333333335E-2</v>
      </c>
      <c r="H5" s="21">
        <f t="shared" ref="H5:H34" si="4">SUM(E5:G5)</f>
        <v>6.8379629629629624E-2</v>
      </c>
      <c r="I5" s="10">
        <v>0</v>
      </c>
      <c r="J5" s="10">
        <v>3.0775462962962966E-2</v>
      </c>
      <c r="K5" s="10">
        <v>3.6990740740740741E-2</v>
      </c>
      <c r="L5" s="10">
        <f t="shared" si="0"/>
        <v>6.7766203703703703E-2</v>
      </c>
      <c r="M5" s="29" t="str">
        <f t="shared" si="1"/>
        <v>pas de resultat</v>
      </c>
      <c r="N5" s="14">
        <f t="shared" si="2"/>
        <v>6.2919896640826867</v>
      </c>
      <c r="P5" s="40"/>
    </row>
    <row r="6" spans="1:16" x14ac:dyDescent="0.25">
      <c r="A6" s="3" t="s">
        <v>17</v>
      </c>
      <c r="B6" s="2" t="s">
        <v>51</v>
      </c>
      <c r="C6" s="7"/>
      <c r="D6" s="23">
        <v>17.5</v>
      </c>
      <c r="E6" s="18">
        <v>2.3726851851851851E-3</v>
      </c>
      <c r="F6" s="19">
        <v>2.6388888888888889E-2</v>
      </c>
      <c r="G6" s="20">
        <f t="shared" si="3"/>
        <v>3.1666666666666662E-2</v>
      </c>
      <c r="H6" s="21">
        <f t="shared" si="4"/>
        <v>6.0428240740740741E-2</v>
      </c>
      <c r="I6" s="10">
        <v>2.3726851851851851E-3</v>
      </c>
      <c r="J6" s="10">
        <v>0</v>
      </c>
      <c r="K6" s="10">
        <v>3.6238425925925924E-2</v>
      </c>
      <c r="L6" s="10">
        <f t="shared" si="0"/>
        <v>3.861111111111111E-2</v>
      </c>
      <c r="M6" s="29" t="str">
        <f t="shared" si="1"/>
        <v>pas de resultat</v>
      </c>
      <c r="N6" s="14" t="str">
        <f t="shared" si="2"/>
        <v>pas de resultat</v>
      </c>
      <c r="O6" s="24"/>
    </row>
    <row r="7" spans="1:16" x14ac:dyDescent="0.25">
      <c r="A7" s="3" t="s">
        <v>38</v>
      </c>
      <c r="B7" s="2" t="s">
        <v>52</v>
      </c>
      <c r="C7" s="7" t="s">
        <v>97</v>
      </c>
      <c r="D7" s="23">
        <v>15</v>
      </c>
      <c r="E7" s="18">
        <v>2.7777777777777779E-3</v>
      </c>
      <c r="F7" s="19">
        <v>3.078703703703704E-2</v>
      </c>
      <c r="G7" s="20">
        <f t="shared" si="3"/>
        <v>3.6944444444444446E-2</v>
      </c>
      <c r="H7" s="21">
        <f t="shared" si="4"/>
        <v>7.0509259259259272E-2</v>
      </c>
      <c r="I7" s="10">
        <v>2.5578703703703705E-3</v>
      </c>
      <c r="J7" s="10">
        <v>3.2615740740740744E-2</v>
      </c>
      <c r="K7" s="10">
        <v>4.0081018518518523E-2</v>
      </c>
      <c r="L7" s="10">
        <f t="shared" si="0"/>
        <v>7.5254629629629644E-2</v>
      </c>
      <c r="M7" s="29">
        <f t="shared" si="1"/>
        <v>-6.7301378857518079E-2</v>
      </c>
      <c r="N7" s="14">
        <f t="shared" si="2"/>
        <v>14.429824561403514</v>
      </c>
      <c r="O7" s="24"/>
    </row>
    <row r="8" spans="1:16" x14ac:dyDescent="0.25">
      <c r="A8" s="3" t="s">
        <v>32</v>
      </c>
      <c r="B8" s="2" t="s">
        <v>53</v>
      </c>
      <c r="C8" s="7" t="s">
        <v>98</v>
      </c>
      <c r="D8" s="23">
        <v>11.5</v>
      </c>
      <c r="E8" s="18">
        <v>3.6226851851851854E-3</v>
      </c>
      <c r="F8" s="18">
        <v>4.0162037037037038E-2</v>
      </c>
      <c r="G8" s="20">
        <f t="shared" si="3"/>
        <v>4.8194444444444443E-2</v>
      </c>
      <c r="H8" s="21">
        <f t="shared" si="4"/>
        <v>9.1979166666666667E-2</v>
      </c>
      <c r="I8" s="10">
        <v>0</v>
      </c>
      <c r="J8" s="10">
        <v>4.3738425925925924E-2</v>
      </c>
      <c r="K8" s="10">
        <v>5.7974537037037033E-2</v>
      </c>
      <c r="L8" s="10">
        <f t="shared" si="0"/>
        <v>0.10171296296296295</v>
      </c>
      <c r="M8" s="29" t="str">
        <f t="shared" si="1"/>
        <v>pas de resultat</v>
      </c>
      <c r="N8" s="14">
        <f t="shared" si="2"/>
        <v>29.197886647454354</v>
      </c>
    </row>
    <row r="9" spans="1:16" x14ac:dyDescent="0.25">
      <c r="A9" s="3" t="s">
        <v>24</v>
      </c>
      <c r="B9" s="2" t="s">
        <v>54</v>
      </c>
      <c r="C9" s="7"/>
      <c r="D9" s="23">
        <v>16.5</v>
      </c>
      <c r="E9" s="18">
        <v>2.5231481481481481E-3</v>
      </c>
      <c r="F9" s="19">
        <v>2.8009259259259262E-2</v>
      </c>
      <c r="G9" s="20">
        <f t="shared" si="3"/>
        <v>3.3611111111111112E-2</v>
      </c>
      <c r="H9" s="21">
        <f t="shared" si="4"/>
        <v>6.4143518518518516E-2</v>
      </c>
      <c r="I9" s="10">
        <v>2.3611111111111111E-3</v>
      </c>
      <c r="J9" s="10">
        <v>0</v>
      </c>
      <c r="K9" s="10">
        <v>3.4918981481481481E-2</v>
      </c>
      <c r="L9" s="10">
        <f t="shared" si="0"/>
        <v>3.7280092592592594E-2</v>
      </c>
      <c r="M9" s="29" t="str">
        <f t="shared" si="1"/>
        <v>pas de resultat</v>
      </c>
      <c r="N9" s="14" t="str">
        <f t="shared" si="2"/>
        <v>pas de resultat</v>
      </c>
    </row>
    <row r="10" spans="1:16" x14ac:dyDescent="0.25">
      <c r="A10" s="3" t="s">
        <v>24</v>
      </c>
      <c r="B10" s="2" t="s">
        <v>79</v>
      </c>
      <c r="C10" s="7"/>
      <c r="D10" s="23">
        <v>17</v>
      </c>
      <c r="E10" s="18">
        <v>2.4421296296296296E-3</v>
      </c>
      <c r="F10" s="19">
        <v>2.7199074074074073E-2</v>
      </c>
      <c r="G10" s="20">
        <f t="shared" si="3"/>
        <v>3.2638888888888884E-2</v>
      </c>
      <c r="H10" s="21">
        <f t="shared" ref="H10:H11" si="5">SUM(E10:G10)</f>
        <v>6.2280092592592588E-2</v>
      </c>
      <c r="I10" s="10">
        <v>2.3958333333333336E-3</v>
      </c>
      <c r="J10" s="10">
        <v>2.9791666666666664E-2</v>
      </c>
      <c r="K10" s="10">
        <v>3.4629629629629628E-2</v>
      </c>
      <c r="L10" s="10">
        <f t="shared" ref="L10:L11" si="6">SUM(I10:K10)</f>
        <v>6.6817129629629629E-2</v>
      </c>
      <c r="M10" s="29">
        <f t="shared" si="1"/>
        <v>-7.2848912841479319E-2</v>
      </c>
      <c r="N10" s="14">
        <f t="shared" si="2"/>
        <v>15.631205673758885</v>
      </c>
      <c r="P10" s="28"/>
    </row>
    <row r="11" spans="1:16" x14ac:dyDescent="0.25">
      <c r="A11" s="3" t="s">
        <v>24</v>
      </c>
      <c r="B11" s="2" t="s">
        <v>80</v>
      </c>
      <c r="C11" s="7"/>
      <c r="D11" s="23">
        <v>16</v>
      </c>
      <c r="E11" s="18">
        <v>2.6041666666666665E-3</v>
      </c>
      <c r="F11" s="19">
        <v>2.8935185185185185E-2</v>
      </c>
      <c r="G11" s="20">
        <f t="shared" si="3"/>
        <v>3.4722222222222224E-2</v>
      </c>
      <c r="H11" s="21">
        <f t="shared" si="5"/>
        <v>6.626157407407407E-2</v>
      </c>
      <c r="I11" s="10">
        <v>2.3495370370370371E-3</v>
      </c>
      <c r="J11" s="10">
        <v>0</v>
      </c>
      <c r="K11" s="10">
        <v>3.7071759259259256E-2</v>
      </c>
      <c r="L11" s="10">
        <f t="shared" si="6"/>
        <v>3.9421296296296295E-2</v>
      </c>
      <c r="M11" s="29" t="str">
        <f t="shared" si="1"/>
        <v>pas de resultat</v>
      </c>
      <c r="N11" s="14" t="str">
        <f t="shared" si="2"/>
        <v>pas de resultat</v>
      </c>
    </row>
    <row r="12" spans="1:16" x14ac:dyDescent="0.25">
      <c r="A12" s="3" t="s">
        <v>39</v>
      </c>
      <c r="B12" s="2" t="s">
        <v>55</v>
      </c>
      <c r="C12" s="7"/>
      <c r="D12" s="23">
        <v>14</v>
      </c>
      <c r="E12" s="18">
        <v>2.9745370370370373E-3</v>
      </c>
      <c r="F12" s="19">
        <v>3.2986111111111112E-2</v>
      </c>
      <c r="G12" s="20">
        <f t="shared" si="3"/>
        <v>3.9583333333333331E-2</v>
      </c>
      <c r="H12" s="21">
        <f t="shared" si="4"/>
        <v>7.5543981481481476E-2</v>
      </c>
      <c r="I12" s="10">
        <v>2.7314814814814819E-3</v>
      </c>
      <c r="J12" s="10">
        <v>3.4050925925925922E-2</v>
      </c>
      <c r="K12" s="10">
        <v>4.2592592592592592E-2</v>
      </c>
      <c r="L12" s="10">
        <f t="shared" ref="L12" si="7">SUM(I12:K12)</f>
        <v>7.9375000000000001E-2</v>
      </c>
      <c r="M12" s="29">
        <f t="shared" si="1"/>
        <v>-5.0712425310249776E-2</v>
      </c>
      <c r="N12" s="14">
        <f t="shared" si="2"/>
        <v>10.830409356725124</v>
      </c>
    </row>
    <row r="13" spans="1:16" x14ac:dyDescent="0.25">
      <c r="A13" s="3" t="s">
        <v>20</v>
      </c>
      <c r="B13" s="2" t="s">
        <v>56</v>
      </c>
      <c r="C13" s="7" t="s">
        <v>37</v>
      </c>
      <c r="D13" s="23">
        <v>14</v>
      </c>
      <c r="E13" s="18">
        <v>2.9745370370370373E-3</v>
      </c>
      <c r="F13" s="19">
        <v>3.2986111111111112E-2</v>
      </c>
      <c r="G13" s="20">
        <f t="shared" si="3"/>
        <v>3.9583333333333331E-2</v>
      </c>
      <c r="H13" s="21">
        <f t="shared" si="4"/>
        <v>7.5543981481481476E-2</v>
      </c>
      <c r="I13" s="10">
        <v>2.8935185185185188E-3</v>
      </c>
      <c r="J13" s="10">
        <v>0</v>
      </c>
      <c r="K13" s="10">
        <v>4.5798611111111109E-2</v>
      </c>
      <c r="L13" s="10">
        <f t="shared" si="0"/>
        <v>4.8692129629629627E-2</v>
      </c>
      <c r="M13" s="29" t="str">
        <f t="shared" si="1"/>
        <v>pas de resultat</v>
      </c>
      <c r="N13" s="14" t="str">
        <f t="shared" si="2"/>
        <v>pas de resultat</v>
      </c>
      <c r="P13" s="24"/>
    </row>
    <row r="14" spans="1:16" x14ac:dyDescent="0.25">
      <c r="A14" s="3" t="s">
        <v>29</v>
      </c>
      <c r="B14" s="2" t="s">
        <v>57</v>
      </c>
      <c r="C14" s="7"/>
      <c r="D14" s="23">
        <v>19</v>
      </c>
      <c r="E14" s="18">
        <v>2.1874999999999998E-3</v>
      </c>
      <c r="F14" s="19">
        <v>2.4305555555555556E-2</v>
      </c>
      <c r="G14" s="20">
        <f t="shared" si="3"/>
        <v>2.9166666666666667E-2</v>
      </c>
      <c r="H14" s="21">
        <f t="shared" si="4"/>
        <v>5.5659722222222222E-2</v>
      </c>
      <c r="I14" s="10">
        <v>1.8750000000000001E-3</v>
      </c>
      <c r="J14" s="10">
        <v>2.4479166666666666E-2</v>
      </c>
      <c r="K14" s="10">
        <v>3.0115740740740738E-2</v>
      </c>
      <c r="L14" s="10">
        <f t="shared" si="0"/>
        <v>5.6469907407407406E-2</v>
      </c>
      <c r="M14" s="29">
        <f t="shared" si="1"/>
        <v>-1.4556040756914079E-2</v>
      </c>
      <c r="N14" s="14">
        <f t="shared" si="2"/>
        <v>3.9682539682539542</v>
      </c>
      <c r="P14" s="24"/>
    </row>
    <row r="15" spans="1:16" x14ac:dyDescent="0.25">
      <c r="A15" s="3" t="s">
        <v>41</v>
      </c>
      <c r="B15" s="2" t="s">
        <v>58</v>
      </c>
      <c r="C15" s="7"/>
      <c r="D15" s="23">
        <v>18</v>
      </c>
      <c r="E15" s="18">
        <v>2.3148148148148151E-3</v>
      </c>
      <c r="F15" s="19">
        <v>2.5694444444444447E-2</v>
      </c>
      <c r="G15" s="20">
        <f t="shared" si="3"/>
        <v>3.0833333333333334E-2</v>
      </c>
      <c r="H15" s="21">
        <f t="shared" si="4"/>
        <v>5.8842592592592599E-2</v>
      </c>
      <c r="I15" s="10">
        <v>0</v>
      </c>
      <c r="J15" s="10">
        <v>0</v>
      </c>
      <c r="K15" s="10">
        <v>3.3310185185185186E-2</v>
      </c>
      <c r="L15" s="10">
        <f t="shared" si="0"/>
        <v>3.3310185185185186E-2</v>
      </c>
      <c r="M15" s="29" t="str">
        <f t="shared" si="1"/>
        <v>pas de resultat</v>
      </c>
      <c r="N15" s="14" t="str">
        <f t="shared" si="2"/>
        <v>pas de resultat</v>
      </c>
      <c r="P15" s="24"/>
    </row>
    <row r="16" spans="1:16" x14ac:dyDescent="0.25">
      <c r="A16" s="3" t="s">
        <v>18</v>
      </c>
      <c r="B16" s="2" t="s">
        <v>59</v>
      </c>
      <c r="C16" s="7"/>
      <c r="D16" s="23">
        <v>14.25</v>
      </c>
      <c r="E16" s="18">
        <v>2.9166666666666668E-3</v>
      </c>
      <c r="F16" s="19">
        <v>3.2407407407407406E-2</v>
      </c>
      <c r="G16" s="20">
        <f t="shared" si="3"/>
        <v>3.8888888888888883E-2</v>
      </c>
      <c r="H16" s="21">
        <f t="shared" si="4"/>
        <v>7.4212962962962953E-2</v>
      </c>
      <c r="I16" s="10">
        <v>2.8935185185185188E-3</v>
      </c>
      <c r="J16" s="10">
        <v>3.3854166666666664E-2</v>
      </c>
      <c r="K16" s="10">
        <v>4.1574074074074076E-2</v>
      </c>
      <c r="L16" s="10">
        <f t="shared" si="0"/>
        <v>7.8321759259259258E-2</v>
      </c>
      <c r="M16" s="29">
        <f t="shared" si="1"/>
        <v>-5.5364940736119861E-2</v>
      </c>
      <c r="N16" s="14">
        <f t="shared" si="2"/>
        <v>11.369047619047645</v>
      </c>
    </row>
    <row r="17" spans="1:16" x14ac:dyDescent="0.25">
      <c r="A17" s="3" t="s">
        <v>27</v>
      </c>
      <c r="B17" s="2" t="s">
        <v>60</v>
      </c>
      <c r="C17" s="7"/>
      <c r="D17" s="23">
        <v>17.5</v>
      </c>
      <c r="E17" s="18">
        <v>2.3726851851851851E-3</v>
      </c>
      <c r="F17" s="19">
        <v>2.6388888888888889E-2</v>
      </c>
      <c r="G17" s="20">
        <f t="shared" si="3"/>
        <v>3.1666666666666662E-2</v>
      </c>
      <c r="H17" s="21">
        <f t="shared" si="4"/>
        <v>6.0428240740740741E-2</v>
      </c>
      <c r="I17" s="10">
        <v>2.3032407407407407E-3</v>
      </c>
      <c r="J17" s="10">
        <v>3.0208333333333334E-2</v>
      </c>
      <c r="K17" s="10">
        <v>3.7569444444444447E-2</v>
      </c>
      <c r="L17" s="10">
        <f t="shared" si="0"/>
        <v>7.0081018518518529E-2</v>
      </c>
      <c r="M17" s="29">
        <f t="shared" si="1"/>
        <v>-0.15973951350316051</v>
      </c>
      <c r="N17" s="14">
        <f t="shared" si="2"/>
        <v>33.11403508771933</v>
      </c>
      <c r="P17" s="24"/>
    </row>
    <row r="18" spans="1:16" x14ac:dyDescent="0.25">
      <c r="A18" s="3" t="s">
        <v>105</v>
      </c>
      <c r="B18" s="2" t="s">
        <v>106</v>
      </c>
      <c r="C18" s="7"/>
      <c r="D18" s="8"/>
      <c r="E18" s="10">
        <v>0</v>
      </c>
      <c r="F18" s="10">
        <v>0</v>
      </c>
      <c r="G18" s="20">
        <f t="shared" si="3"/>
        <v>0</v>
      </c>
      <c r="H18" s="9">
        <f t="shared" ref="H18" si="8">SUM(E18:G18)</f>
        <v>0</v>
      </c>
      <c r="I18" s="10">
        <v>1.8865740740740742E-3</v>
      </c>
      <c r="J18" s="10">
        <v>0</v>
      </c>
      <c r="K18" s="10">
        <v>0</v>
      </c>
      <c r="L18" s="10">
        <f t="shared" si="0"/>
        <v>1.8865740740740742E-3</v>
      </c>
      <c r="M18" s="29" t="str">
        <f t="shared" ref="M18" si="9">IF(AND(I18&gt;0,J18&gt;0,K18&gt;0),(1-(L18/H18)),"pas de resultat")</f>
        <v>pas de resultat</v>
      </c>
      <c r="N18" s="14" t="str">
        <f t="shared" ref="N18" si="10">IF(AND(J18&gt;0,K18&gt;0),ABS((1-(J18/F18))*100)+ABS((1-(K18/G18))*100),"pas de resultat")</f>
        <v>pas de resultat</v>
      </c>
      <c r="P18" s="24"/>
    </row>
    <row r="19" spans="1:16" x14ac:dyDescent="0.25">
      <c r="A19" s="3" t="s">
        <v>81</v>
      </c>
      <c r="B19" s="2" t="s">
        <v>82</v>
      </c>
      <c r="C19" s="7"/>
      <c r="D19" s="23">
        <v>16.5</v>
      </c>
      <c r="E19" s="18">
        <v>2.5231481481481481E-3</v>
      </c>
      <c r="F19" s="19">
        <v>2.8009259259259262E-2</v>
      </c>
      <c r="G19" s="20">
        <f t="shared" si="3"/>
        <v>3.3611111111111112E-2</v>
      </c>
      <c r="H19" s="21">
        <f t="shared" ref="H19" si="11">SUM(E19:G19)</f>
        <v>6.4143518518518516E-2</v>
      </c>
      <c r="I19" s="10">
        <v>2.1759259259259258E-3</v>
      </c>
      <c r="J19" s="10">
        <v>2.7534722222222221E-2</v>
      </c>
      <c r="K19" s="10">
        <v>3.7210648148148152E-2</v>
      </c>
      <c r="L19" s="10">
        <f t="shared" si="0"/>
        <v>6.6921296296296298E-2</v>
      </c>
      <c r="M19" s="29">
        <f t="shared" si="1"/>
        <v>-4.3305665824612039E-2</v>
      </c>
      <c r="N19" s="14">
        <f t="shared" si="2"/>
        <v>12.403581267217657</v>
      </c>
      <c r="P19" s="24"/>
    </row>
    <row r="20" spans="1:16" x14ac:dyDescent="0.25">
      <c r="A20" s="3" t="s">
        <v>35</v>
      </c>
      <c r="B20" s="2" t="s">
        <v>61</v>
      </c>
      <c r="C20" s="7"/>
      <c r="D20" s="23">
        <v>14</v>
      </c>
      <c r="E20" s="18">
        <v>2.9745370370370373E-3</v>
      </c>
      <c r="F20" s="19">
        <v>3.2986111111111112E-2</v>
      </c>
      <c r="G20" s="20">
        <f t="shared" si="3"/>
        <v>3.9583333333333331E-2</v>
      </c>
      <c r="H20" s="21">
        <f t="shared" si="4"/>
        <v>7.5543981481481476E-2</v>
      </c>
      <c r="I20" s="10">
        <v>2.7430555555555559E-3</v>
      </c>
      <c r="J20" s="10">
        <v>3.4618055555555555E-2</v>
      </c>
      <c r="K20" s="10">
        <v>4.65625E-2</v>
      </c>
      <c r="L20" s="10">
        <f t="shared" ref="L20" si="12">SUM(I20:K20)</f>
        <v>8.3923611111111102E-2</v>
      </c>
      <c r="M20" s="29">
        <f t="shared" si="1"/>
        <v>-0.11092385475716249</v>
      </c>
      <c r="N20" s="14">
        <f t="shared" si="2"/>
        <v>22.578947368421055</v>
      </c>
      <c r="P20" s="24"/>
    </row>
    <row r="21" spans="1:16" x14ac:dyDescent="0.25">
      <c r="A21" s="3" t="s">
        <v>93</v>
      </c>
      <c r="B21" s="2" t="s">
        <v>95</v>
      </c>
      <c r="C21" s="7" t="s">
        <v>11</v>
      </c>
      <c r="D21" s="23">
        <v>14</v>
      </c>
      <c r="E21" s="18">
        <v>2.9745370370370373E-3</v>
      </c>
      <c r="F21" s="19">
        <v>3.2986111111111112E-2</v>
      </c>
      <c r="G21" s="20">
        <f t="shared" si="3"/>
        <v>3.9583333333333331E-2</v>
      </c>
      <c r="H21" s="21">
        <f t="shared" si="4"/>
        <v>7.5543981481481476E-2</v>
      </c>
      <c r="I21" s="10">
        <v>0</v>
      </c>
      <c r="J21" s="10">
        <v>3.5300925925925923E-2</v>
      </c>
      <c r="K21" s="10">
        <v>4.2465277777777775E-2</v>
      </c>
      <c r="L21" s="10">
        <f t="shared" ref="L21" si="13">SUM(I21:K21)</f>
        <v>7.7766203703703699E-2</v>
      </c>
      <c r="M21" s="29" t="str">
        <f t="shared" si="1"/>
        <v>pas de resultat</v>
      </c>
      <c r="N21" s="14">
        <f t="shared" si="2"/>
        <v>14.298245614035077</v>
      </c>
    </row>
    <row r="22" spans="1:16" x14ac:dyDescent="0.25">
      <c r="A22" s="3" t="s">
        <v>40</v>
      </c>
      <c r="B22" s="2" t="s">
        <v>62</v>
      </c>
      <c r="C22" s="7"/>
      <c r="D22" s="8"/>
      <c r="E22" s="10">
        <v>0</v>
      </c>
      <c r="F22" s="10">
        <v>0</v>
      </c>
      <c r="G22" s="20">
        <f t="shared" si="3"/>
        <v>0</v>
      </c>
      <c r="H22" s="9">
        <f t="shared" si="4"/>
        <v>0</v>
      </c>
      <c r="I22" s="10">
        <v>0</v>
      </c>
      <c r="J22" s="10">
        <v>0</v>
      </c>
      <c r="K22" s="10">
        <v>4.7222222222222221E-2</v>
      </c>
      <c r="L22" s="10">
        <f t="shared" si="0"/>
        <v>4.7222222222222221E-2</v>
      </c>
      <c r="M22" s="29" t="str">
        <f t="shared" si="1"/>
        <v>pas de resultat</v>
      </c>
      <c r="N22" s="14" t="str">
        <f t="shared" si="2"/>
        <v>pas de resultat</v>
      </c>
    </row>
    <row r="23" spans="1:16" x14ac:dyDescent="0.25">
      <c r="A23" s="15" t="s">
        <v>86</v>
      </c>
      <c r="B23" s="16" t="s">
        <v>78</v>
      </c>
      <c r="C23" s="17"/>
      <c r="D23" s="25"/>
      <c r="E23" s="10">
        <v>0</v>
      </c>
      <c r="F23" s="10">
        <v>0</v>
      </c>
      <c r="G23" s="20">
        <f t="shared" si="3"/>
        <v>0</v>
      </c>
      <c r="H23" s="9">
        <f t="shared" si="4"/>
        <v>0</v>
      </c>
      <c r="I23" s="10">
        <v>0</v>
      </c>
      <c r="J23" s="10">
        <v>0</v>
      </c>
      <c r="K23" s="10">
        <v>4.0543981481481479E-2</v>
      </c>
      <c r="L23" s="10">
        <f t="shared" si="0"/>
        <v>4.0543981481481479E-2</v>
      </c>
      <c r="M23" s="29" t="str">
        <f t="shared" ref="M23" si="14">IF(AND(I23&gt;0,J23&gt;0,K23&gt;0),(1-(L23/H23)),"pas de resultat")</f>
        <v>pas de resultat</v>
      </c>
      <c r="N23" s="14" t="str">
        <f t="shared" ref="N23" si="15">IF(AND(J23&gt;0,K23&gt;0),ABS((1-(J23/F23))*100)+ABS((1-(K23/G23))*100),"pas de resultat")</f>
        <v>pas de resultat</v>
      </c>
    </row>
    <row r="24" spans="1:16" x14ac:dyDescent="0.25">
      <c r="A24" s="3" t="s">
        <v>28</v>
      </c>
      <c r="B24" s="2" t="s">
        <v>63</v>
      </c>
      <c r="C24" s="7"/>
      <c r="D24" s="8"/>
      <c r="E24" s="10">
        <v>0</v>
      </c>
      <c r="F24" s="10">
        <v>0</v>
      </c>
      <c r="G24" s="20">
        <f t="shared" si="3"/>
        <v>0</v>
      </c>
      <c r="H24" s="9">
        <f t="shared" si="4"/>
        <v>0</v>
      </c>
      <c r="I24" s="10">
        <v>0</v>
      </c>
      <c r="J24" s="10">
        <v>0</v>
      </c>
      <c r="K24" s="10">
        <v>6.0300925925925924E-2</v>
      </c>
      <c r="L24" s="10">
        <f t="shared" si="0"/>
        <v>6.0300925925925924E-2</v>
      </c>
      <c r="M24" s="29" t="str">
        <f t="shared" si="1"/>
        <v>pas de resultat</v>
      </c>
      <c r="N24" s="14" t="str">
        <f t="shared" si="2"/>
        <v>pas de resultat</v>
      </c>
    </row>
    <row r="25" spans="1:16" x14ac:dyDescent="0.25">
      <c r="A25" s="3" t="s">
        <v>30</v>
      </c>
      <c r="B25" s="2" t="s">
        <v>64</v>
      </c>
      <c r="C25" s="7" t="s">
        <v>36</v>
      </c>
      <c r="D25" s="23">
        <v>14.5</v>
      </c>
      <c r="E25" s="18">
        <v>2.8703703703703708E-3</v>
      </c>
      <c r="F25" s="18">
        <v>3.1828703703703706E-2</v>
      </c>
      <c r="G25" s="20">
        <f t="shared" si="3"/>
        <v>3.8194444444444448E-2</v>
      </c>
      <c r="H25" s="21">
        <f t="shared" si="4"/>
        <v>7.2893518518518524E-2</v>
      </c>
      <c r="I25" s="10">
        <v>2.7199074074074074E-3</v>
      </c>
      <c r="J25" s="10">
        <v>3.4050925925925922E-2</v>
      </c>
      <c r="K25" s="10">
        <v>4.1296296296296296E-2</v>
      </c>
      <c r="L25" s="10">
        <f t="shared" si="0"/>
        <v>7.8067129629629625E-2</v>
      </c>
      <c r="M25" s="29">
        <f t="shared" si="1"/>
        <v>-7.0974912670688894E-2</v>
      </c>
      <c r="N25" s="14">
        <f t="shared" si="2"/>
        <v>15.103030303030263</v>
      </c>
    </row>
    <row r="26" spans="1:16" x14ac:dyDescent="0.25">
      <c r="A26" s="3" t="s">
        <v>25</v>
      </c>
      <c r="B26" s="2" t="s">
        <v>65</v>
      </c>
      <c r="C26" s="7"/>
      <c r="D26" s="23">
        <v>16</v>
      </c>
      <c r="E26" s="18">
        <v>2.6041666666666665E-3</v>
      </c>
      <c r="F26" s="19">
        <v>2.8935185185185185E-2</v>
      </c>
      <c r="G26" s="20">
        <f t="shared" si="3"/>
        <v>3.4722222222222224E-2</v>
      </c>
      <c r="H26" s="21">
        <f t="shared" si="4"/>
        <v>6.626157407407407E-2</v>
      </c>
      <c r="I26" s="10">
        <v>2.5000000000000001E-3</v>
      </c>
      <c r="J26" s="10">
        <v>2.8298611111111111E-2</v>
      </c>
      <c r="K26" s="10">
        <v>3.6122685185185181E-2</v>
      </c>
      <c r="L26" s="10">
        <f t="shared" si="0"/>
        <v>6.6921296296296284E-2</v>
      </c>
      <c r="M26" s="29">
        <f t="shared" si="1"/>
        <v>-9.9563318777291521E-3</v>
      </c>
      <c r="N26" s="14">
        <f t="shared" si="2"/>
        <v>6.233333333333313</v>
      </c>
    </row>
    <row r="27" spans="1:16" x14ac:dyDescent="0.25">
      <c r="A27" s="3" t="s">
        <v>103</v>
      </c>
      <c r="B27" s="2" t="s">
        <v>104</v>
      </c>
      <c r="C27" s="7"/>
      <c r="D27" s="23">
        <v>15</v>
      </c>
      <c r="E27" s="18">
        <v>2.7777777777777779E-3</v>
      </c>
      <c r="F27" s="19">
        <v>3.078703703703704E-2</v>
      </c>
      <c r="G27" s="20">
        <f t="shared" si="3"/>
        <v>3.6944444444444446E-2</v>
      </c>
      <c r="H27" s="21">
        <f t="shared" si="4"/>
        <v>7.0509259259259272E-2</v>
      </c>
      <c r="I27" s="10">
        <v>0</v>
      </c>
      <c r="J27" s="10">
        <v>3.1770833333333331E-2</v>
      </c>
      <c r="K27" s="10">
        <v>3.802083333333333E-2</v>
      </c>
      <c r="L27" s="10">
        <f t="shared" si="0"/>
        <v>6.9791666666666669E-2</v>
      </c>
      <c r="M27" s="29" t="str">
        <f t="shared" ref="M27" si="16">IF(AND(I27&gt;0,J27&gt;0,K27&gt;0),(1-(L27/H27)),"pas de resultat")</f>
        <v>pas de resultat</v>
      </c>
      <c r="N27" s="14">
        <f t="shared" ref="N27" si="17">IF(AND(J27&gt;0,K27&gt;0),ABS((1-(J27/F27))*100)+ABS((1-(K27/G27))*100),"pas de resultat")</f>
        <v>6.1090225563909639</v>
      </c>
    </row>
    <row r="28" spans="1:16" x14ac:dyDescent="0.25">
      <c r="A28" s="3" t="s">
        <v>42</v>
      </c>
      <c r="B28" s="2" t="s">
        <v>67</v>
      </c>
      <c r="C28" s="7"/>
      <c r="D28" s="23">
        <v>18</v>
      </c>
      <c r="E28" s="18">
        <v>2.3148148148148151E-3</v>
      </c>
      <c r="F28" s="19">
        <v>2.5694444444444447E-2</v>
      </c>
      <c r="G28" s="20">
        <f t="shared" si="3"/>
        <v>3.0833333333333334E-2</v>
      </c>
      <c r="H28" s="21">
        <f t="shared" si="4"/>
        <v>5.8842592592592599E-2</v>
      </c>
      <c r="I28" s="10">
        <v>2.0717592592592593E-3</v>
      </c>
      <c r="J28" s="10">
        <v>2.6377314814814815E-2</v>
      </c>
      <c r="K28" s="10">
        <v>3.24537037037037E-2</v>
      </c>
      <c r="L28" s="10">
        <f t="shared" si="0"/>
        <v>6.0902777777777778E-2</v>
      </c>
      <c r="M28" s="29">
        <f t="shared" si="1"/>
        <v>-3.5011801730920444E-2</v>
      </c>
      <c r="N28" s="14">
        <f t="shared" si="2"/>
        <v>7.9129129129128728</v>
      </c>
    </row>
    <row r="29" spans="1:16" x14ac:dyDescent="0.25">
      <c r="A29" s="3" t="s">
        <v>91</v>
      </c>
      <c r="B29" s="2" t="s">
        <v>92</v>
      </c>
      <c r="C29" s="7"/>
      <c r="D29" s="8"/>
      <c r="E29" s="10">
        <v>0</v>
      </c>
      <c r="F29" s="10">
        <v>0</v>
      </c>
      <c r="G29" s="20">
        <f t="shared" si="3"/>
        <v>0</v>
      </c>
      <c r="H29" s="9">
        <f t="shared" ref="H29" si="18">SUM(E29:G29)</f>
        <v>0</v>
      </c>
      <c r="I29" s="10">
        <v>0</v>
      </c>
      <c r="J29" s="10">
        <v>0</v>
      </c>
      <c r="K29" s="10">
        <v>6.25E-2</v>
      </c>
      <c r="L29" s="10">
        <f t="shared" si="0"/>
        <v>6.25E-2</v>
      </c>
      <c r="M29" s="29" t="str">
        <f t="shared" si="1"/>
        <v>pas de resultat</v>
      </c>
      <c r="N29" s="14" t="str">
        <f t="shared" si="2"/>
        <v>pas de resultat</v>
      </c>
    </row>
    <row r="30" spans="1:16" x14ac:dyDescent="0.25">
      <c r="A30" s="3" t="s">
        <v>33</v>
      </c>
      <c r="B30" s="2" t="s">
        <v>68</v>
      </c>
      <c r="C30" s="7"/>
      <c r="D30" s="23">
        <v>13.75</v>
      </c>
      <c r="E30" s="18">
        <v>3.0208333333333333E-3</v>
      </c>
      <c r="F30" s="19">
        <v>3.3564814814814818E-2</v>
      </c>
      <c r="G30" s="20">
        <f t="shared" si="3"/>
        <v>4.027777777777778E-2</v>
      </c>
      <c r="H30" s="21">
        <f t="shared" si="4"/>
        <v>7.6863425925925932E-2</v>
      </c>
      <c r="I30" s="10">
        <v>0</v>
      </c>
      <c r="J30" s="10">
        <v>0</v>
      </c>
      <c r="K30" s="10">
        <v>4.9085648148148149E-2</v>
      </c>
      <c r="L30" s="10">
        <f t="shared" si="0"/>
        <v>4.9085648148148149E-2</v>
      </c>
      <c r="M30" s="29" t="str">
        <f t="shared" si="1"/>
        <v>pas de resultat</v>
      </c>
      <c r="N30" s="14" t="str">
        <f t="shared" si="2"/>
        <v>pas de resultat</v>
      </c>
    </row>
    <row r="31" spans="1:16" x14ac:dyDescent="0.25">
      <c r="A31" s="3" t="s">
        <v>100</v>
      </c>
      <c r="B31" s="2" t="s">
        <v>99</v>
      </c>
      <c r="C31" s="7"/>
      <c r="D31" s="8"/>
      <c r="E31" s="10">
        <v>0</v>
      </c>
      <c r="F31" s="10">
        <v>0</v>
      </c>
      <c r="G31" s="20">
        <f t="shared" si="3"/>
        <v>0</v>
      </c>
      <c r="H31" s="9">
        <f t="shared" si="4"/>
        <v>0</v>
      </c>
      <c r="I31" s="10">
        <v>0</v>
      </c>
      <c r="J31" s="10">
        <v>0</v>
      </c>
      <c r="K31" s="10">
        <v>2.9930555555555557E-2</v>
      </c>
      <c r="L31" s="10">
        <f t="shared" si="0"/>
        <v>2.9930555555555557E-2</v>
      </c>
      <c r="M31" s="29" t="str">
        <f t="shared" ref="M31" si="19">IF(AND(I31&gt;0,J31&gt;0,K31&gt;0),(1-(L31/H31)),"pas de resultat")</f>
        <v>pas de resultat</v>
      </c>
      <c r="N31" s="14" t="str">
        <f t="shared" ref="N31" si="20">IF(AND(J31&gt;0,K31&gt;0),ABS((1-(J31/F31))*100)+ABS((1-(K31/G31))*100),"pas de resultat")</f>
        <v>pas de resultat</v>
      </c>
    </row>
    <row r="32" spans="1:16" x14ac:dyDescent="0.25">
      <c r="A32" s="3" t="s">
        <v>43</v>
      </c>
      <c r="B32" s="2" t="s">
        <v>69</v>
      </c>
      <c r="C32" s="7"/>
      <c r="D32" s="23">
        <v>11.5</v>
      </c>
      <c r="E32" s="18">
        <v>3.6226851851851854E-3</v>
      </c>
      <c r="F32" s="18">
        <v>4.0162037037037038E-2</v>
      </c>
      <c r="G32" s="20">
        <f t="shared" si="3"/>
        <v>4.8194444444444443E-2</v>
      </c>
      <c r="H32" s="21">
        <f t="shared" si="4"/>
        <v>9.1979166666666667E-2</v>
      </c>
      <c r="I32" s="10">
        <v>0</v>
      </c>
      <c r="J32" s="10">
        <v>4.2511574074074077E-2</v>
      </c>
      <c r="K32" s="10">
        <v>5.6111111111111112E-2</v>
      </c>
      <c r="L32" s="10">
        <f t="shared" si="0"/>
        <v>9.8622685185185188E-2</v>
      </c>
      <c r="M32" s="29" t="str">
        <f t="shared" si="1"/>
        <v>pas de resultat</v>
      </c>
      <c r="N32" s="14">
        <f t="shared" si="2"/>
        <v>22.276657060518733</v>
      </c>
    </row>
    <row r="33" spans="1:16" x14ac:dyDescent="0.25">
      <c r="A33" s="3" t="s">
        <v>31</v>
      </c>
      <c r="B33" s="2" t="s">
        <v>70</v>
      </c>
      <c r="C33" s="7"/>
      <c r="D33" s="23">
        <v>13.75</v>
      </c>
      <c r="E33" s="18">
        <v>3.0208333333333333E-3</v>
      </c>
      <c r="F33" s="19">
        <v>3.3564814814814818E-2</v>
      </c>
      <c r="G33" s="20">
        <f t="shared" si="3"/>
        <v>4.027777777777778E-2</v>
      </c>
      <c r="H33" s="21">
        <f t="shared" si="4"/>
        <v>7.6863425925925932E-2</v>
      </c>
      <c r="I33" s="10">
        <v>2.6620370370370374E-3</v>
      </c>
      <c r="J33" s="10">
        <v>3.3067129629629634E-2</v>
      </c>
      <c r="K33" s="10">
        <v>4.2673611111111114E-2</v>
      </c>
      <c r="L33" s="10">
        <f t="shared" si="0"/>
        <v>7.8402777777777793E-2</v>
      </c>
      <c r="M33" s="29">
        <f t="shared" si="1"/>
        <v>-2.0027104351754366E-2</v>
      </c>
      <c r="N33" s="14">
        <f t="shared" si="2"/>
        <v>7.4310344827586139</v>
      </c>
    </row>
    <row r="34" spans="1:16" x14ac:dyDescent="0.25">
      <c r="A34" s="3" t="s">
        <v>15</v>
      </c>
      <c r="B34" s="2" t="s">
        <v>71</v>
      </c>
      <c r="C34" s="7" t="s">
        <v>16</v>
      </c>
      <c r="D34" s="23">
        <v>19.5</v>
      </c>
      <c r="E34" s="18">
        <v>2.1296296296296298E-3</v>
      </c>
      <c r="F34" s="19">
        <v>2.372685185185185E-2</v>
      </c>
      <c r="G34" s="20">
        <f t="shared" si="3"/>
        <v>2.8472222222222218E-2</v>
      </c>
      <c r="H34" s="21">
        <f t="shared" si="4"/>
        <v>5.4328703703703699E-2</v>
      </c>
      <c r="I34" s="10">
        <v>0</v>
      </c>
      <c r="J34" s="10">
        <v>0</v>
      </c>
      <c r="K34" s="10">
        <v>0</v>
      </c>
      <c r="L34" s="10">
        <f t="shared" si="0"/>
        <v>0</v>
      </c>
      <c r="M34" s="29" t="str">
        <f t="shared" si="1"/>
        <v>pas de resultat</v>
      </c>
      <c r="N34" s="14" t="str">
        <f t="shared" si="2"/>
        <v>pas de resultat</v>
      </c>
    </row>
    <row r="35" spans="1:16" x14ac:dyDescent="0.25">
      <c r="A35" s="3" t="s">
        <v>109</v>
      </c>
      <c r="B35" s="2" t="s">
        <v>75</v>
      </c>
      <c r="C35" s="7"/>
      <c r="D35" s="23">
        <v>13.25</v>
      </c>
      <c r="E35" s="22">
        <v>3.1365740740740742E-3</v>
      </c>
      <c r="F35" s="20">
        <v>3.4837962962962959E-2</v>
      </c>
      <c r="G35" s="20">
        <f>F35*1.2</f>
        <v>4.1805555555555547E-2</v>
      </c>
      <c r="H35" s="21">
        <f>SUM(E35:G35)</f>
        <v>7.9780092592592583E-2</v>
      </c>
      <c r="I35" s="10">
        <v>0</v>
      </c>
      <c r="J35" s="11">
        <v>3.7245370370370366E-2</v>
      </c>
      <c r="K35" s="10">
        <v>0</v>
      </c>
      <c r="L35" s="10">
        <f t="shared" ref="L35" si="21">SUM(I35:K35)</f>
        <v>3.7245370370370366E-2</v>
      </c>
      <c r="M35" s="29" t="str">
        <f t="shared" si="1"/>
        <v>pas de resultat</v>
      </c>
      <c r="N35" s="14" t="str">
        <f>IF(AND(J35&gt;0,K35&gt;0),ABS((1-(J35/F35))*100)+ABS((1-(K35/G35))*100),"pas de resultat")</f>
        <v>pas de resultat</v>
      </c>
    </row>
    <row r="36" spans="1:16" x14ac:dyDescent="0.25">
      <c r="A36" s="15" t="s">
        <v>101</v>
      </c>
      <c r="B36" s="16" t="s">
        <v>102</v>
      </c>
      <c r="C36" s="17"/>
      <c r="D36" s="25"/>
      <c r="E36" s="10">
        <v>0</v>
      </c>
      <c r="F36" s="10">
        <v>0</v>
      </c>
      <c r="G36" s="20">
        <f t="shared" si="3"/>
        <v>0</v>
      </c>
      <c r="H36" s="9">
        <f t="shared" ref="H36" si="22">SUM(E36:G36)</f>
        <v>0</v>
      </c>
      <c r="I36" s="10">
        <v>0</v>
      </c>
      <c r="J36" s="10">
        <v>0</v>
      </c>
      <c r="K36" s="10">
        <v>4.762731481481481E-2</v>
      </c>
      <c r="L36" s="10">
        <f t="shared" ref="L36" si="23">SUM(I36:K36)</f>
        <v>4.762731481481481E-2</v>
      </c>
      <c r="M36" s="29" t="str">
        <f t="shared" ref="M36" si="24">IF(AND(I36&gt;0,J36&gt;0,K36&gt;0),(1-(L36/H36)),"pas de resultat")</f>
        <v>pas de resultat</v>
      </c>
      <c r="N36" s="14" t="str">
        <f t="shared" ref="N36" si="25">IF(AND(J36&gt;0,K36&gt;0),ABS((1-(J36/F36))*100)+ABS((1-(K36/G36))*100),"pas de resultat")</f>
        <v>pas de resultat</v>
      </c>
    </row>
    <row r="37" spans="1:16" ht="15.75" thickBot="1" x14ac:dyDescent="0.3">
      <c r="A37" s="4" t="s">
        <v>83</v>
      </c>
      <c r="B37" s="5" t="s">
        <v>84</v>
      </c>
      <c r="C37" s="12"/>
      <c r="D37" s="27">
        <v>16</v>
      </c>
      <c r="E37" s="32">
        <v>2.6041666666666665E-3</v>
      </c>
      <c r="F37" s="33">
        <v>2.8935185185185185E-2</v>
      </c>
      <c r="G37" s="41">
        <f>F37*1.2</f>
        <v>3.4722222222222224E-2</v>
      </c>
      <c r="H37" s="34">
        <f t="shared" ref="H37" si="26">SUM(E37:G37)</f>
        <v>6.626157407407407E-2</v>
      </c>
      <c r="I37" s="26">
        <v>2.1643518518518518E-3</v>
      </c>
      <c r="J37" s="26">
        <v>3.1168981481481482E-2</v>
      </c>
      <c r="K37" s="26">
        <v>3.875E-2</v>
      </c>
      <c r="L37" s="26">
        <f t="shared" ref="L37" si="27">SUM(I37:K37)</f>
        <v>7.2083333333333333E-2</v>
      </c>
      <c r="M37" s="35">
        <f t="shared" si="1"/>
        <v>-8.7860262008733647E-2</v>
      </c>
      <c r="N37" s="36">
        <f t="shared" si="2"/>
        <v>19.319999999999979</v>
      </c>
    </row>
    <row r="39" spans="1:16" ht="15.75" thickBot="1" x14ac:dyDescent="0.3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 spans="1:16" x14ac:dyDescent="0.25">
      <c r="A40" s="73" t="s">
        <v>1</v>
      </c>
      <c r="B40" s="75" t="s">
        <v>2</v>
      </c>
      <c r="C40" s="75" t="s">
        <v>3</v>
      </c>
      <c r="D40" s="77" t="s">
        <v>0</v>
      </c>
      <c r="E40" s="79" t="s">
        <v>8</v>
      </c>
      <c r="F40" s="80"/>
      <c r="G40" s="80"/>
      <c r="H40" s="81"/>
      <c r="I40" s="82" t="s">
        <v>9</v>
      </c>
      <c r="J40" s="83"/>
      <c r="K40" s="84"/>
      <c r="L40" s="85" t="s">
        <v>14</v>
      </c>
      <c r="M40" s="86"/>
      <c r="N40" s="87"/>
    </row>
    <row r="41" spans="1:16" x14ac:dyDescent="0.25">
      <c r="A41" s="74"/>
      <c r="B41" s="76"/>
      <c r="C41" s="76"/>
      <c r="D41" s="78"/>
      <c r="E41" s="6" t="s">
        <v>4</v>
      </c>
      <c r="F41" s="7" t="s">
        <v>44</v>
      </c>
      <c r="G41" s="7" t="s">
        <v>6</v>
      </c>
      <c r="H41" s="8" t="s">
        <v>7</v>
      </c>
      <c r="I41" s="6" t="s">
        <v>4</v>
      </c>
      <c r="J41" s="7" t="s">
        <v>44</v>
      </c>
      <c r="K41" s="8" t="s">
        <v>46</v>
      </c>
      <c r="L41" s="6" t="s">
        <v>7</v>
      </c>
      <c r="M41" s="7" t="s">
        <v>12</v>
      </c>
      <c r="N41" s="8" t="s">
        <v>13</v>
      </c>
      <c r="P41" s="39"/>
    </row>
    <row r="42" spans="1:16" x14ac:dyDescent="0.25">
      <c r="A42" s="3" t="s">
        <v>26</v>
      </c>
      <c r="B42" s="2" t="s">
        <v>47</v>
      </c>
      <c r="C42" s="7"/>
      <c r="D42" s="23">
        <v>17.25</v>
      </c>
      <c r="E42" s="18">
        <v>2.4074074074074076E-3</v>
      </c>
      <c r="F42" s="19">
        <v>5.6400462962962965E-2</v>
      </c>
      <c r="G42" s="20">
        <f>(F42/21)*24</f>
        <v>6.4457671957671964E-2</v>
      </c>
      <c r="H42" s="21">
        <f t="shared" ref="H42:H43" si="28">SUM(E42:G42)</f>
        <v>0.12326554232804234</v>
      </c>
      <c r="I42" s="10">
        <v>2.2685185185185182E-3</v>
      </c>
      <c r="J42" s="10">
        <v>6.805555555555555E-2</v>
      </c>
      <c r="K42" s="10">
        <v>7.8472222222222221E-2</v>
      </c>
      <c r="L42" s="10">
        <f t="shared" ref="L42:L48" si="29">SUM(I42:K42)</f>
        <v>0.14879629629629629</v>
      </c>
      <c r="M42" s="29">
        <f t="shared" ref="M42:M49" si="30">IF(AND(I42&gt;0,J42&gt;0,K42&gt;0),(1-(L42/H42)),"pas de resultat")</f>
        <v>-0.2071199581494545</v>
      </c>
      <c r="N42" s="14">
        <f t="shared" ref="N42:N47" si="31">IF(AND(J42&gt;0,K42&gt;0),ABS((1-(J42/F42))*100)+ABS((1-(K42/G42))*100),"pas de resultat")</f>
        <v>42.407141391340005</v>
      </c>
    </row>
    <row r="43" spans="1:16" x14ac:dyDescent="0.25">
      <c r="A43" s="3" t="s">
        <v>34</v>
      </c>
      <c r="B43" s="2" t="s">
        <v>50</v>
      </c>
      <c r="C43" s="7"/>
      <c r="D43" s="23">
        <v>17.5</v>
      </c>
      <c r="E43" s="18">
        <v>2.3726851851851851E-3</v>
      </c>
      <c r="F43" s="19">
        <v>5.5671296296296302E-2</v>
      </c>
      <c r="G43" s="20">
        <f t="shared" ref="G43:G49" si="32">(F43/21)*24</f>
        <v>6.3624338624338639E-2</v>
      </c>
      <c r="H43" s="21">
        <f t="shared" si="28"/>
        <v>0.12166832010582013</v>
      </c>
      <c r="I43" s="10">
        <v>2.3842592592592591E-3</v>
      </c>
      <c r="J43" s="10">
        <v>6.458333333333334E-2</v>
      </c>
      <c r="K43" s="10">
        <v>7.5694444444444439E-2</v>
      </c>
      <c r="L43" s="10">
        <f t="shared" si="29"/>
        <v>0.14266203703703703</v>
      </c>
      <c r="M43" s="29">
        <f t="shared" si="30"/>
        <v>-0.17254875314262397</v>
      </c>
      <c r="N43" s="14">
        <f t="shared" si="31"/>
        <v>34.979209979209941</v>
      </c>
    </row>
    <row r="44" spans="1:16" x14ac:dyDescent="0.25">
      <c r="A44" s="3" t="s">
        <v>76</v>
      </c>
      <c r="B44" s="2" t="s">
        <v>85</v>
      </c>
      <c r="C44" s="7" t="s">
        <v>77</v>
      </c>
      <c r="D44" s="23">
        <v>16</v>
      </c>
      <c r="E44" s="18">
        <v>2.6041666666666665E-3</v>
      </c>
      <c r="F44" s="19">
        <v>6.8611111111111109E-2</v>
      </c>
      <c r="G44" s="20">
        <f t="shared" si="32"/>
        <v>7.8412698412698406E-2</v>
      </c>
      <c r="H44" s="21">
        <f t="shared" ref="H44:H48" si="33">SUM(E44:G44)</f>
        <v>0.14962797619047619</v>
      </c>
      <c r="I44" s="10">
        <v>2.3611111111111111E-3</v>
      </c>
      <c r="J44" s="10">
        <v>7.2916666666666671E-2</v>
      </c>
      <c r="K44" s="10">
        <v>8.7500000000000008E-2</v>
      </c>
      <c r="L44" s="10">
        <f t="shared" si="29"/>
        <v>0.1627777777777778</v>
      </c>
      <c r="M44" s="29">
        <f t="shared" si="30"/>
        <v>-8.7883308470081412E-2</v>
      </c>
      <c r="N44" s="14">
        <f t="shared" si="31"/>
        <v>17.864372469635658</v>
      </c>
    </row>
    <row r="45" spans="1:16" x14ac:dyDescent="0.25">
      <c r="A45" s="3" t="s">
        <v>93</v>
      </c>
      <c r="B45" s="2" t="s">
        <v>94</v>
      </c>
      <c r="C45" s="7" t="s">
        <v>11</v>
      </c>
      <c r="D45" s="23">
        <v>14</v>
      </c>
      <c r="E45" s="18">
        <v>2.9745370370370373E-3</v>
      </c>
      <c r="F45" s="19">
        <v>6.9594907407407411E-2</v>
      </c>
      <c r="G45" s="20">
        <f t="shared" si="32"/>
        <v>7.9537037037037045E-2</v>
      </c>
      <c r="H45" s="21">
        <f t="shared" si="33"/>
        <v>0.15210648148148148</v>
      </c>
      <c r="I45" s="10">
        <v>0</v>
      </c>
      <c r="J45" s="10">
        <v>8.6111111111111124E-2</v>
      </c>
      <c r="K45" s="10">
        <v>0</v>
      </c>
      <c r="L45" s="10">
        <f t="shared" si="29"/>
        <v>8.6111111111111124E-2</v>
      </c>
      <c r="M45" s="29" t="str">
        <f t="shared" si="30"/>
        <v>pas de resultat</v>
      </c>
      <c r="N45" s="14" t="str">
        <f t="shared" si="31"/>
        <v>pas de resultat</v>
      </c>
    </row>
    <row r="46" spans="1:16" x14ac:dyDescent="0.25">
      <c r="A46" s="3" t="s">
        <v>23</v>
      </c>
      <c r="B46" s="2" t="s">
        <v>66</v>
      </c>
      <c r="C46" s="7" t="s">
        <v>11</v>
      </c>
      <c r="D46" s="23">
        <v>16</v>
      </c>
      <c r="E46" s="18">
        <v>2.6041666666666665E-3</v>
      </c>
      <c r="F46" s="19">
        <v>6.8611111111111109E-2</v>
      </c>
      <c r="G46" s="20">
        <f t="shared" si="32"/>
        <v>7.8412698412698406E-2</v>
      </c>
      <c r="H46" s="21">
        <f t="shared" si="33"/>
        <v>0.14962797619047619</v>
      </c>
      <c r="I46" s="10">
        <v>2.4768518518518516E-3</v>
      </c>
      <c r="J46" s="10">
        <v>6.9444444444444434E-2</v>
      </c>
      <c r="K46" s="10">
        <v>7.8182870370370375E-2</v>
      </c>
      <c r="L46" s="10">
        <f t="shared" si="29"/>
        <v>0.15010416666666665</v>
      </c>
      <c r="M46" s="29">
        <f t="shared" si="30"/>
        <v>-3.1824962705120363E-3</v>
      </c>
      <c r="N46" s="14">
        <f t="shared" si="31"/>
        <v>1.5076754385964564</v>
      </c>
      <c r="P46" s="38"/>
    </row>
    <row r="47" spans="1:16" x14ac:dyDescent="0.25">
      <c r="A47" s="15" t="s">
        <v>45</v>
      </c>
      <c r="B47" s="16" t="s">
        <v>73</v>
      </c>
      <c r="C47" s="17"/>
      <c r="D47" s="23">
        <v>13.75</v>
      </c>
      <c r="E47" s="18">
        <v>3.0208333333333333E-3</v>
      </c>
      <c r="F47" s="19">
        <v>7.0810185185185184E-2</v>
      </c>
      <c r="G47" s="20">
        <f t="shared" si="32"/>
        <v>8.0925925925925929E-2</v>
      </c>
      <c r="H47" s="21">
        <f t="shared" si="33"/>
        <v>0.15475694444444443</v>
      </c>
      <c r="I47" s="10">
        <v>3.0787037037037037E-3</v>
      </c>
      <c r="J47" s="10">
        <v>8.3171296296296285E-2</v>
      </c>
      <c r="K47" s="10">
        <v>0.10118055555555555</v>
      </c>
      <c r="L47" s="10">
        <f t="shared" si="29"/>
        <v>0.18743055555555554</v>
      </c>
      <c r="M47" s="29">
        <f t="shared" si="30"/>
        <v>-0.21112856181287865</v>
      </c>
      <c r="N47" s="14">
        <f t="shared" si="31"/>
        <v>42.485289310232076</v>
      </c>
      <c r="P47" s="20"/>
    </row>
    <row r="48" spans="1:16" ht="15.75" thickBot="1" x14ac:dyDescent="0.3">
      <c r="A48" s="15" t="s">
        <v>21</v>
      </c>
      <c r="B48" s="16" t="s">
        <v>72</v>
      </c>
      <c r="C48" s="17"/>
      <c r="D48" s="30">
        <v>18</v>
      </c>
      <c r="E48" s="18">
        <v>2.3148148148148151E-3</v>
      </c>
      <c r="F48" s="31">
        <v>5.4212962962962963E-2</v>
      </c>
      <c r="G48" s="20">
        <f t="shared" si="32"/>
        <v>6.1957671957671961E-2</v>
      </c>
      <c r="H48" s="21">
        <f t="shared" si="33"/>
        <v>0.11848544973544975</v>
      </c>
      <c r="I48" s="26">
        <v>0</v>
      </c>
      <c r="J48" s="10">
        <v>6.1458333333333337E-2</v>
      </c>
      <c r="K48" s="10">
        <v>0</v>
      </c>
      <c r="L48" s="10">
        <f t="shared" si="29"/>
        <v>6.1458333333333337E-2</v>
      </c>
      <c r="M48" s="29" t="str">
        <f t="shared" ref="M48" si="34">IF(AND(I48&gt;0,J48&gt;0,K48&gt;0),(1-(L48/H48)),"pas de resultat")</f>
        <v>pas de resultat</v>
      </c>
      <c r="N48" s="14" t="str">
        <f t="shared" ref="N48:N49" si="35">IF(AND(J48&gt;0,K48&gt;0),ABS((1-(J48/F48))*100)+ABS((1-(K48/G48))*100),"pas de resultat")</f>
        <v>pas de resultat</v>
      </c>
    </row>
    <row r="49" spans="1:14" ht="15.75" thickBot="1" x14ac:dyDescent="0.3">
      <c r="A49" s="4" t="s">
        <v>107</v>
      </c>
      <c r="B49" s="5" t="s">
        <v>108</v>
      </c>
      <c r="C49" s="12"/>
      <c r="D49" s="27"/>
      <c r="E49" s="26">
        <v>0</v>
      </c>
      <c r="F49" s="26">
        <v>0</v>
      </c>
      <c r="G49" s="20">
        <f t="shared" si="32"/>
        <v>0</v>
      </c>
      <c r="H49" s="37">
        <f t="shared" ref="H49" si="36">SUM(E49:G49)</f>
        <v>0</v>
      </c>
      <c r="I49" s="26">
        <v>0</v>
      </c>
      <c r="J49" s="10">
        <v>8.3171296296296285E-2</v>
      </c>
      <c r="K49" s="26">
        <v>0.10118055555555555</v>
      </c>
      <c r="L49" s="26">
        <f t="shared" ref="L49" si="37">SUM(I49:K49)</f>
        <v>0.18435185185185182</v>
      </c>
      <c r="M49" s="35" t="str">
        <f t="shared" si="30"/>
        <v>pas de resultat</v>
      </c>
      <c r="N49" s="14" t="e">
        <f t="shared" si="35"/>
        <v>#DIV/0!</v>
      </c>
    </row>
    <row r="51" spans="1:14" ht="15.75" thickBot="1" x14ac:dyDescent="0.3">
      <c r="A51" s="72" t="s">
        <v>90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  <row r="52" spans="1:14" x14ac:dyDescent="0.25">
      <c r="A52" s="73" t="s">
        <v>1</v>
      </c>
      <c r="B52" s="75" t="s">
        <v>2</v>
      </c>
      <c r="C52" s="75" t="s">
        <v>3</v>
      </c>
      <c r="D52" s="77" t="s">
        <v>0</v>
      </c>
      <c r="E52" s="79" t="s">
        <v>8</v>
      </c>
      <c r="F52" s="80"/>
      <c r="G52" s="80"/>
      <c r="H52" s="81"/>
      <c r="I52" s="82" t="s">
        <v>9</v>
      </c>
      <c r="J52" s="83"/>
      <c r="K52" s="84"/>
      <c r="L52" s="85" t="s">
        <v>14</v>
      </c>
      <c r="M52" s="86"/>
      <c r="N52" s="87"/>
    </row>
    <row r="53" spans="1:14" x14ac:dyDescent="0.25">
      <c r="A53" s="74"/>
      <c r="B53" s="76"/>
      <c r="C53" s="76"/>
      <c r="D53" s="78"/>
      <c r="E53" s="6" t="s">
        <v>4</v>
      </c>
      <c r="F53" s="7" t="s">
        <v>44</v>
      </c>
      <c r="G53" s="7" t="s">
        <v>96</v>
      </c>
      <c r="H53" s="8" t="s">
        <v>7</v>
      </c>
      <c r="I53" s="6" t="s">
        <v>4</v>
      </c>
      <c r="J53" s="7" t="s">
        <v>44</v>
      </c>
      <c r="K53" s="8" t="s">
        <v>87</v>
      </c>
      <c r="L53" s="6" t="s">
        <v>7</v>
      </c>
      <c r="M53" s="7" t="s">
        <v>12</v>
      </c>
      <c r="N53" s="8" t="s">
        <v>13</v>
      </c>
    </row>
    <row r="54" spans="1:14" ht="15.75" thickBot="1" x14ac:dyDescent="0.3">
      <c r="A54" s="4" t="s">
        <v>22</v>
      </c>
      <c r="B54" s="5" t="s">
        <v>74</v>
      </c>
      <c r="C54" s="12"/>
      <c r="D54" s="13">
        <v>11.5</v>
      </c>
      <c r="E54" s="18">
        <v>3.6226851851851854E-3</v>
      </c>
      <c r="F54" s="19">
        <v>8.4733796296296293E-2</v>
      </c>
      <c r="G54" s="20">
        <v>4.83912037037037E-2</v>
      </c>
      <c r="H54" s="21">
        <f t="shared" ref="H54" si="38">SUM(E54:G54)</f>
        <v>0.13674768518518518</v>
      </c>
      <c r="I54" s="10">
        <v>0</v>
      </c>
      <c r="J54" s="10">
        <v>9.375E-2</v>
      </c>
      <c r="K54" s="10">
        <v>5.2430555555555557E-2</v>
      </c>
      <c r="L54" s="10">
        <f t="shared" ref="L54" si="39">SUM(I54:K54)</f>
        <v>0.14618055555555556</v>
      </c>
      <c r="M54" s="29" t="str">
        <f t="shared" ref="M54" si="40">IF(AND(I54&gt;0,J54&gt;0,K54&gt;0),(1-(L54/H54)),"pas de resultat")</f>
        <v>pas de resultat</v>
      </c>
      <c r="N54" s="14">
        <f t="shared" ref="N54" si="41">IF(AND(J54&gt;0,K54&gt;0),ABS((1-(J54/F54))*100)+ABS((1-(K54/G54))*100),"pas de resultat")</f>
        <v>18.987908204164519</v>
      </c>
    </row>
  </sheetData>
  <mergeCells count="24">
    <mergeCell ref="A1:N1"/>
    <mergeCell ref="A39:N39"/>
    <mergeCell ref="A40:A41"/>
    <mergeCell ref="B40:B41"/>
    <mergeCell ref="C40:C41"/>
    <mergeCell ref="D40:D41"/>
    <mergeCell ref="E40:H40"/>
    <mergeCell ref="I40:K40"/>
    <mergeCell ref="L40:N40"/>
    <mergeCell ref="I2:K2"/>
    <mergeCell ref="L2:N2"/>
    <mergeCell ref="E2:H2"/>
    <mergeCell ref="A2:A3"/>
    <mergeCell ref="B2:B3"/>
    <mergeCell ref="C2:C3"/>
    <mergeCell ref="D2:D3"/>
    <mergeCell ref="A51:N51"/>
    <mergeCell ref="A52:A53"/>
    <mergeCell ref="B52:B53"/>
    <mergeCell ref="C52:C53"/>
    <mergeCell ref="D52:D53"/>
    <mergeCell ref="E52:H52"/>
    <mergeCell ref="I52:K52"/>
    <mergeCell ref="L52:N52"/>
  </mergeCells>
  <conditionalFormatting sqref="L19 I54:L54 K29:L29 I20:L22 L45 I42:L44 J46:L46 I12:L18 I47:L47 L48 I49:L49 I24:L28 I36:L36 I48:J48 I30:L34 I4:L9">
    <cfRule type="cellIs" dxfId="44" priority="34" operator="greaterThan">
      <formula>0</formula>
    </cfRule>
  </conditionalFormatting>
  <conditionalFormatting sqref="I10:L11">
    <cfRule type="cellIs" dxfId="43" priority="26" operator="greaterThan">
      <formula>0</formula>
    </cfRule>
  </conditionalFormatting>
  <conditionalFormatting sqref="E49:F49">
    <cfRule type="cellIs" dxfId="42" priority="28" operator="greaterThan">
      <formula>0</formula>
    </cfRule>
  </conditionalFormatting>
  <conditionalFormatting sqref="I19:K19">
    <cfRule type="cellIs" dxfId="41" priority="25" operator="greaterThan">
      <formula>0</formula>
    </cfRule>
  </conditionalFormatting>
  <conditionalFormatting sqref="I37:L37">
    <cfRule type="cellIs" dxfId="40" priority="24" operator="greaterThan">
      <formula>0</formula>
    </cfRule>
  </conditionalFormatting>
  <conditionalFormatting sqref="I29:J29">
    <cfRule type="cellIs" dxfId="39" priority="17" operator="greaterThan">
      <formula>0</formula>
    </cfRule>
  </conditionalFormatting>
  <conditionalFormatting sqref="I45">
    <cfRule type="cellIs" dxfId="38" priority="14" operator="greaterThan">
      <formula>0</formula>
    </cfRule>
  </conditionalFormatting>
  <conditionalFormatting sqref="I46">
    <cfRule type="cellIs" dxfId="37" priority="7" operator="greaterThan">
      <formula>0</formula>
    </cfRule>
  </conditionalFormatting>
  <conditionalFormatting sqref="K45">
    <cfRule type="cellIs" dxfId="36" priority="6" operator="greaterThan">
      <formula>0</formula>
    </cfRule>
  </conditionalFormatting>
  <conditionalFormatting sqref="J45">
    <cfRule type="cellIs" dxfId="35" priority="5" operator="greaterThan">
      <formula>0</formula>
    </cfRule>
  </conditionalFormatting>
  <conditionalFormatting sqref="I23:L23">
    <cfRule type="cellIs" dxfId="34" priority="4" operator="greaterThan">
      <formula>0</formula>
    </cfRule>
  </conditionalFormatting>
  <conditionalFormatting sqref="I35:L35">
    <cfRule type="cellIs" dxfId="33" priority="2" operator="greaterThan">
      <formula>0</formula>
    </cfRule>
  </conditionalFormatting>
  <conditionalFormatting sqref="K48">
    <cfRule type="cellIs" dxfId="32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&amp;R&amp;"Calibri"&amp;11&amp;K000000_x000D_&amp;1#&amp;"Arial"&amp;10&amp;K000000Confidential C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activeCell="Z22" sqref="Z22"/>
    </sheetView>
  </sheetViews>
  <sheetFormatPr baseColWidth="10" defaultRowHeight="15" x14ac:dyDescent="0.25"/>
  <sheetData>
    <row r="1" spans="1:35" x14ac:dyDescent="0.25">
      <c r="A1" s="91" t="s">
        <v>110</v>
      </c>
      <c r="B1" s="91"/>
      <c r="C1" s="91"/>
      <c r="D1" s="91"/>
      <c r="E1" s="91"/>
      <c r="G1" s="91" t="s">
        <v>111</v>
      </c>
      <c r="H1" s="91"/>
      <c r="I1" s="91"/>
      <c r="J1" s="91"/>
      <c r="K1" s="91"/>
      <c r="M1" s="91" t="s">
        <v>112</v>
      </c>
      <c r="N1" s="91"/>
      <c r="O1" s="91"/>
      <c r="P1" s="91"/>
      <c r="Q1" s="91"/>
      <c r="S1" s="88" t="s">
        <v>137</v>
      </c>
      <c r="T1" s="89"/>
      <c r="U1" s="89"/>
      <c r="V1" s="89"/>
      <c r="W1" s="90"/>
      <c r="Y1" s="91" t="s">
        <v>138</v>
      </c>
      <c r="Z1" s="91"/>
      <c r="AA1" s="91"/>
      <c r="AB1" s="91"/>
      <c r="AC1" s="91"/>
      <c r="AE1" s="91" t="s">
        <v>140</v>
      </c>
      <c r="AF1" s="91"/>
      <c r="AG1" s="91"/>
      <c r="AH1" s="91"/>
      <c r="AI1" s="91"/>
    </row>
    <row r="2" spans="1:35" x14ac:dyDescent="0.25">
      <c r="A2" s="42" t="s">
        <v>113</v>
      </c>
      <c r="B2" s="43" t="s">
        <v>114</v>
      </c>
      <c r="C2" s="43" t="s">
        <v>115</v>
      </c>
      <c r="D2" s="43" t="s">
        <v>116</v>
      </c>
      <c r="E2" s="43" t="s">
        <v>117</v>
      </c>
      <c r="G2" s="42" t="s">
        <v>113</v>
      </c>
      <c r="H2" s="43" t="s">
        <v>114</v>
      </c>
      <c r="I2" s="43" t="s">
        <v>115</v>
      </c>
      <c r="J2" s="43" t="s">
        <v>116</v>
      </c>
      <c r="K2" s="43" t="s">
        <v>117</v>
      </c>
      <c r="M2" s="42" t="s">
        <v>113</v>
      </c>
      <c r="N2" s="43" t="s">
        <v>114</v>
      </c>
      <c r="O2" s="43" t="s">
        <v>115</v>
      </c>
      <c r="P2" s="43" t="s">
        <v>116</v>
      </c>
      <c r="Q2" s="43" t="s">
        <v>117</v>
      </c>
      <c r="S2" s="42" t="s">
        <v>113</v>
      </c>
      <c r="T2" s="43" t="s">
        <v>114</v>
      </c>
      <c r="U2" s="43" t="s">
        <v>115</v>
      </c>
      <c r="V2" s="43" t="s">
        <v>116</v>
      </c>
      <c r="W2" s="43" t="s">
        <v>117</v>
      </c>
      <c r="Y2" s="42" t="s">
        <v>113</v>
      </c>
      <c r="Z2" s="43" t="s">
        <v>114</v>
      </c>
      <c r="AA2" s="43" t="s">
        <v>115</v>
      </c>
      <c r="AB2" s="43" t="s">
        <v>116</v>
      </c>
      <c r="AC2" s="42" t="s">
        <v>139</v>
      </c>
      <c r="AE2" s="42" t="s">
        <v>113</v>
      </c>
      <c r="AF2" s="43" t="s">
        <v>114</v>
      </c>
      <c r="AG2" s="43" t="s">
        <v>115</v>
      </c>
      <c r="AH2" s="43" t="s">
        <v>116</v>
      </c>
      <c r="AI2" s="42" t="s">
        <v>139</v>
      </c>
    </row>
    <row r="3" spans="1:35" x14ac:dyDescent="0.25">
      <c r="A3" s="44">
        <v>1</v>
      </c>
      <c r="B3" s="45" t="s">
        <v>29</v>
      </c>
      <c r="C3" s="45" t="s">
        <v>57</v>
      </c>
      <c r="D3" s="44"/>
      <c r="E3" s="51">
        <v>5.6469907407407406E-2</v>
      </c>
      <c r="G3" s="44">
        <v>1</v>
      </c>
      <c r="H3" s="45" t="s">
        <v>10</v>
      </c>
      <c r="I3" s="45" t="s">
        <v>48</v>
      </c>
      <c r="J3" s="44" t="s">
        <v>11</v>
      </c>
      <c r="K3" s="60">
        <v>-6.9397427217332552E-3</v>
      </c>
      <c r="M3" s="44">
        <v>1</v>
      </c>
      <c r="N3" s="45" t="s">
        <v>10</v>
      </c>
      <c r="O3" s="45" t="s">
        <v>48</v>
      </c>
      <c r="P3" s="44" t="s">
        <v>11</v>
      </c>
      <c r="Q3" s="59">
        <v>2.1640826873384977</v>
      </c>
      <c r="S3" s="44">
        <v>1</v>
      </c>
      <c r="T3" s="45" t="s">
        <v>34</v>
      </c>
      <c r="U3" s="45" t="s">
        <v>148</v>
      </c>
      <c r="V3" s="44"/>
      <c r="W3" s="11">
        <v>0.14266203703703703</v>
      </c>
      <c r="Y3" s="44">
        <v>1</v>
      </c>
      <c r="Z3" s="45" t="s">
        <v>23</v>
      </c>
      <c r="AA3" s="45" t="s">
        <v>66</v>
      </c>
      <c r="AB3" s="44" t="s">
        <v>11</v>
      </c>
      <c r="AC3" s="66">
        <v>-3.1824962705120363E-3</v>
      </c>
      <c r="AE3" s="44">
        <v>1</v>
      </c>
      <c r="AF3" s="45" t="s">
        <v>23</v>
      </c>
      <c r="AG3" s="45" t="s">
        <v>66</v>
      </c>
      <c r="AH3" s="44" t="s">
        <v>11</v>
      </c>
      <c r="AI3" s="67">
        <v>1.5076754385964564</v>
      </c>
    </row>
    <row r="4" spans="1:35" x14ac:dyDescent="0.25">
      <c r="A4" s="49">
        <v>2</v>
      </c>
      <c r="B4" s="55" t="s">
        <v>42</v>
      </c>
      <c r="C4" s="55" t="s">
        <v>67</v>
      </c>
      <c r="D4" s="49"/>
      <c r="E4" s="56">
        <v>6.0902777777777778E-2</v>
      </c>
      <c r="G4" s="49">
        <v>2</v>
      </c>
      <c r="H4" s="55" t="s">
        <v>25</v>
      </c>
      <c r="I4" s="55" t="s">
        <v>65</v>
      </c>
      <c r="J4" s="49"/>
      <c r="K4" s="57">
        <v>-9.9600000000000001E-3</v>
      </c>
      <c r="M4" s="49">
        <v>2</v>
      </c>
      <c r="N4" s="55" t="s">
        <v>29</v>
      </c>
      <c r="O4" s="55" t="s">
        <v>57</v>
      </c>
      <c r="P4" s="49"/>
      <c r="Q4" s="58">
        <v>3.9682539682539542</v>
      </c>
      <c r="S4" s="69">
        <v>2</v>
      </c>
      <c r="T4" s="55" t="s">
        <v>26</v>
      </c>
      <c r="U4" s="55" t="s">
        <v>47</v>
      </c>
      <c r="V4" s="69"/>
      <c r="W4" s="11">
        <v>0.14879629629629629</v>
      </c>
      <c r="Y4" s="69">
        <v>2</v>
      </c>
      <c r="Z4" s="55" t="s">
        <v>76</v>
      </c>
      <c r="AA4" s="55" t="s">
        <v>85</v>
      </c>
      <c r="AB4" s="69" t="s">
        <v>130</v>
      </c>
      <c r="AC4" s="66">
        <v>-8.788E-2</v>
      </c>
      <c r="AE4" s="49">
        <v>2</v>
      </c>
      <c r="AF4" s="55" t="s">
        <v>76</v>
      </c>
      <c r="AG4" s="55" t="s">
        <v>85</v>
      </c>
      <c r="AH4" s="49" t="s">
        <v>130</v>
      </c>
      <c r="AI4" s="49">
        <v>17.86</v>
      </c>
    </row>
    <row r="5" spans="1:35" x14ac:dyDescent="0.25">
      <c r="A5" s="61">
        <v>3</v>
      </c>
      <c r="B5" s="62" t="s">
        <v>24</v>
      </c>
      <c r="C5" s="62" t="s">
        <v>143</v>
      </c>
      <c r="D5" s="61"/>
      <c r="E5" s="56">
        <v>6.6817129629629629E-2</v>
      </c>
      <c r="G5" s="61">
        <v>3</v>
      </c>
      <c r="H5" s="62" t="s">
        <v>29</v>
      </c>
      <c r="I5" s="62" t="s">
        <v>57</v>
      </c>
      <c r="J5" s="61"/>
      <c r="K5" s="64">
        <v>-1.4556040756914079E-2</v>
      </c>
      <c r="M5" s="61">
        <v>3</v>
      </c>
      <c r="N5" s="62" t="s">
        <v>103</v>
      </c>
      <c r="O5" s="62" t="s">
        <v>104</v>
      </c>
      <c r="P5" s="61"/>
      <c r="Q5" s="65">
        <v>6.1090225563909639</v>
      </c>
      <c r="S5" s="61">
        <v>3</v>
      </c>
      <c r="T5" s="62" t="s">
        <v>23</v>
      </c>
      <c r="U5" s="62" t="s">
        <v>66</v>
      </c>
      <c r="V5" s="61" t="s">
        <v>11</v>
      </c>
      <c r="W5" s="11">
        <v>0.15010416666666665</v>
      </c>
      <c r="Y5" s="61">
        <v>3</v>
      </c>
      <c r="Z5" s="62" t="s">
        <v>34</v>
      </c>
      <c r="AA5" s="62" t="s">
        <v>148</v>
      </c>
      <c r="AB5" s="61"/>
      <c r="AC5" s="66">
        <v>-0.17255000000000001</v>
      </c>
      <c r="AE5" s="61">
        <v>3</v>
      </c>
      <c r="AF5" s="62" t="s">
        <v>45</v>
      </c>
      <c r="AG5" s="62" t="s">
        <v>73</v>
      </c>
      <c r="AH5" s="61"/>
      <c r="AI5" s="61">
        <v>32.678162798300093</v>
      </c>
    </row>
    <row r="6" spans="1:35" x14ac:dyDescent="0.25">
      <c r="A6" s="7">
        <v>4</v>
      </c>
      <c r="B6" s="2" t="s">
        <v>81</v>
      </c>
      <c r="C6" s="2" t="s">
        <v>82</v>
      </c>
      <c r="D6" s="7"/>
      <c r="E6" s="63">
        <v>6.6921296296296298E-2</v>
      </c>
      <c r="G6" s="7">
        <v>4</v>
      </c>
      <c r="H6" s="2" t="s">
        <v>31</v>
      </c>
      <c r="I6" s="2" t="s">
        <v>118</v>
      </c>
      <c r="J6" s="7"/>
      <c r="K6" s="47">
        <v>-2.0029999999999999E-2</v>
      </c>
      <c r="M6" s="7">
        <v>4</v>
      </c>
      <c r="N6" s="2" t="s">
        <v>25</v>
      </c>
      <c r="O6" s="2" t="s">
        <v>65</v>
      </c>
      <c r="P6" s="7"/>
      <c r="Q6" s="48">
        <v>6.233333333333313</v>
      </c>
      <c r="S6" s="7">
        <v>4</v>
      </c>
      <c r="T6" s="2" t="s">
        <v>76</v>
      </c>
      <c r="U6" s="2" t="s">
        <v>85</v>
      </c>
      <c r="V6" s="7" t="s">
        <v>130</v>
      </c>
      <c r="W6" s="11">
        <v>0.16277777777777777</v>
      </c>
      <c r="Y6" s="7">
        <v>3</v>
      </c>
      <c r="Z6" s="2" t="s">
        <v>26</v>
      </c>
      <c r="AA6" s="2" t="s">
        <v>47</v>
      </c>
      <c r="AB6" s="7"/>
      <c r="AC6" s="29">
        <v>-0.2071199581494545</v>
      </c>
      <c r="AE6" s="7">
        <v>4</v>
      </c>
      <c r="AF6" s="2" t="s">
        <v>34</v>
      </c>
      <c r="AG6" s="2" t="s">
        <v>148</v>
      </c>
      <c r="AH6" s="7"/>
      <c r="AI6" s="48">
        <v>34.979999999999997</v>
      </c>
    </row>
    <row r="7" spans="1:35" x14ac:dyDescent="0.25">
      <c r="A7" s="7">
        <v>4</v>
      </c>
      <c r="B7" s="2" t="s">
        <v>25</v>
      </c>
      <c r="C7" s="2" t="s">
        <v>133</v>
      </c>
      <c r="D7" s="7"/>
      <c r="E7" s="63">
        <v>6.6921296296296298E-2</v>
      </c>
      <c r="G7" s="7">
        <v>5</v>
      </c>
      <c r="H7" s="2" t="s">
        <v>42</v>
      </c>
      <c r="I7" s="2" t="s">
        <v>67</v>
      </c>
      <c r="J7" s="7"/>
      <c r="K7" s="47">
        <v>-3.5011801730920444E-2</v>
      </c>
      <c r="M7" s="7">
        <v>5</v>
      </c>
      <c r="N7" s="2" t="s">
        <v>19</v>
      </c>
      <c r="O7" s="2" t="s">
        <v>49</v>
      </c>
      <c r="P7" s="7"/>
      <c r="Q7" s="48">
        <v>6.2919896640826867</v>
      </c>
      <c r="S7" s="7">
        <v>5</v>
      </c>
      <c r="T7" s="2" t="s">
        <v>45</v>
      </c>
      <c r="U7" s="2" t="s">
        <v>73</v>
      </c>
      <c r="V7" s="7"/>
      <c r="W7" s="11">
        <v>0.18048611111111112</v>
      </c>
      <c r="Y7" s="7">
        <v>4</v>
      </c>
      <c r="Z7" s="2" t="s">
        <v>45</v>
      </c>
      <c r="AA7" s="2" t="s">
        <v>73</v>
      </c>
      <c r="AB7" s="7"/>
      <c r="AC7" s="29">
        <v>-0.21110000000000001</v>
      </c>
      <c r="AE7" s="7">
        <v>5</v>
      </c>
      <c r="AF7" s="2" t="s">
        <v>26</v>
      </c>
      <c r="AG7" s="2" t="s">
        <v>47</v>
      </c>
      <c r="AH7" s="7"/>
      <c r="AI7" s="48">
        <v>42.407141391340005</v>
      </c>
    </row>
    <row r="8" spans="1:35" x14ac:dyDescent="0.25">
      <c r="A8" s="7">
        <v>6</v>
      </c>
      <c r="B8" s="2" t="s">
        <v>10</v>
      </c>
      <c r="C8" s="2" t="s">
        <v>48</v>
      </c>
      <c r="D8" s="7" t="s">
        <v>11</v>
      </c>
      <c r="E8" s="46">
        <v>6.8854166666666661E-2</v>
      </c>
      <c r="G8" s="7">
        <v>6</v>
      </c>
      <c r="H8" s="2" t="s">
        <v>81</v>
      </c>
      <c r="I8" s="2" t="s">
        <v>82</v>
      </c>
      <c r="J8" s="7"/>
      <c r="K8" s="47">
        <v>-4.3305665824612039E-2</v>
      </c>
      <c r="M8" s="7">
        <v>6</v>
      </c>
      <c r="N8" s="2" t="s">
        <v>31</v>
      </c>
      <c r="O8" s="2" t="s">
        <v>118</v>
      </c>
      <c r="P8" s="7"/>
      <c r="Q8" s="48">
        <v>7.43</v>
      </c>
    </row>
    <row r="9" spans="1:35" x14ac:dyDescent="0.25">
      <c r="A9" s="7">
        <v>7</v>
      </c>
      <c r="B9" s="2" t="s">
        <v>27</v>
      </c>
      <c r="C9" s="2" t="s">
        <v>60</v>
      </c>
      <c r="D9" s="7"/>
      <c r="E9" s="46">
        <v>7.0081018518518529E-2</v>
      </c>
      <c r="G9" s="7">
        <v>7</v>
      </c>
      <c r="H9" s="2" t="s">
        <v>39</v>
      </c>
      <c r="I9" s="2" t="s">
        <v>55</v>
      </c>
      <c r="J9" s="7"/>
      <c r="K9" s="47">
        <v>-5.0712425310249776E-2</v>
      </c>
      <c r="M9" s="7">
        <v>7</v>
      </c>
      <c r="N9" s="2" t="s">
        <v>42</v>
      </c>
      <c r="O9" s="2" t="s">
        <v>67</v>
      </c>
      <c r="P9" s="7"/>
      <c r="Q9" s="48">
        <v>7.9129129129128728</v>
      </c>
    </row>
    <row r="10" spans="1:35" x14ac:dyDescent="0.25">
      <c r="A10" s="7">
        <v>8</v>
      </c>
      <c r="B10" s="2" t="s">
        <v>83</v>
      </c>
      <c r="C10" s="2" t="s">
        <v>84</v>
      </c>
      <c r="D10" s="7"/>
      <c r="E10" s="46">
        <v>7.2083333333333333E-2</v>
      </c>
      <c r="G10" s="7">
        <v>8</v>
      </c>
      <c r="H10" s="2" t="s">
        <v>18</v>
      </c>
      <c r="I10" s="2" t="s">
        <v>119</v>
      </c>
      <c r="J10" s="7"/>
      <c r="K10" s="47">
        <v>-5.5359999999999999E-2</v>
      </c>
      <c r="M10" s="7">
        <v>8</v>
      </c>
      <c r="N10" s="2" t="s">
        <v>39</v>
      </c>
      <c r="O10" s="2" t="s">
        <v>55</v>
      </c>
      <c r="P10" s="7"/>
      <c r="Q10" s="48">
        <v>10.830409356725124</v>
      </c>
      <c r="S10" s="92" t="s">
        <v>141</v>
      </c>
      <c r="T10" s="92"/>
      <c r="U10" s="92"/>
      <c r="V10" s="92"/>
      <c r="W10" s="92"/>
      <c r="Y10" s="92" t="s">
        <v>138</v>
      </c>
      <c r="Z10" s="92"/>
      <c r="AA10" s="92"/>
      <c r="AB10" s="92"/>
      <c r="AC10" s="92"/>
      <c r="AE10" s="92" t="s">
        <v>140</v>
      </c>
      <c r="AF10" s="92"/>
      <c r="AG10" s="92"/>
      <c r="AH10" s="92"/>
      <c r="AI10" s="92"/>
    </row>
    <row r="11" spans="1:35" x14ac:dyDescent="0.25">
      <c r="A11" s="7">
        <v>9</v>
      </c>
      <c r="B11" s="2" t="s">
        <v>38</v>
      </c>
      <c r="C11" s="2" t="s">
        <v>52</v>
      </c>
      <c r="D11" s="7" t="s">
        <v>97</v>
      </c>
      <c r="E11" s="46">
        <v>7.5254629629629644E-2</v>
      </c>
      <c r="G11" s="7">
        <v>9</v>
      </c>
      <c r="H11" s="2" t="s">
        <v>38</v>
      </c>
      <c r="I11" s="2" t="s">
        <v>52</v>
      </c>
      <c r="J11" s="7" t="s">
        <v>97</v>
      </c>
      <c r="K11" s="47">
        <v>-6.7301378857518079E-2</v>
      </c>
      <c r="M11" s="7">
        <v>9</v>
      </c>
      <c r="N11" s="2" t="s">
        <v>18</v>
      </c>
      <c r="O11" s="2" t="s">
        <v>59</v>
      </c>
      <c r="P11" s="7"/>
      <c r="Q11" s="48">
        <v>11.37</v>
      </c>
      <c r="S11" s="42" t="s">
        <v>113</v>
      </c>
      <c r="T11" s="43" t="s">
        <v>114</v>
      </c>
      <c r="U11" s="43" t="s">
        <v>115</v>
      </c>
      <c r="V11" s="43" t="s">
        <v>116</v>
      </c>
      <c r="W11" s="43" t="s">
        <v>117</v>
      </c>
      <c r="Y11" s="42" t="s">
        <v>113</v>
      </c>
      <c r="Z11" s="43" t="s">
        <v>114</v>
      </c>
      <c r="AA11" s="43" t="s">
        <v>115</v>
      </c>
      <c r="AB11" s="43" t="s">
        <v>116</v>
      </c>
      <c r="AC11" s="42" t="s">
        <v>139</v>
      </c>
      <c r="AE11" s="42" t="s">
        <v>113</v>
      </c>
      <c r="AF11" s="43" t="s">
        <v>114</v>
      </c>
      <c r="AG11" s="43" t="s">
        <v>115</v>
      </c>
      <c r="AH11" s="43" t="s">
        <v>116</v>
      </c>
      <c r="AI11" s="42" t="s">
        <v>139</v>
      </c>
    </row>
    <row r="12" spans="1:35" x14ac:dyDescent="0.25">
      <c r="A12" s="7">
        <v>10</v>
      </c>
      <c r="B12" s="2" t="s">
        <v>30</v>
      </c>
      <c r="C12" s="2" t="s">
        <v>64</v>
      </c>
      <c r="D12" s="7" t="s">
        <v>36</v>
      </c>
      <c r="E12" s="46">
        <v>7.8067129629629625E-2</v>
      </c>
      <c r="G12" s="7">
        <v>10</v>
      </c>
      <c r="H12" s="2" t="s">
        <v>30</v>
      </c>
      <c r="I12" s="2" t="s">
        <v>64</v>
      </c>
      <c r="J12" s="7" t="s">
        <v>36</v>
      </c>
      <c r="K12" s="47">
        <v>-7.0974912670688894E-2</v>
      </c>
      <c r="M12" s="7">
        <v>10</v>
      </c>
      <c r="N12" s="2" t="s">
        <v>81</v>
      </c>
      <c r="O12" s="2" t="s">
        <v>82</v>
      </c>
      <c r="P12" s="7"/>
      <c r="Q12" s="48">
        <v>12.403581267217657</v>
      </c>
      <c r="S12" s="44">
        <v>1</v>
      </c>
      <c r="T12" s="45" t="s">
        <v>76</v>
      </c>
      <c r="U12" s="45" t="s">
        <v>85</v>
      </c>
      <c r="V12" s="44" t="s">
        <v>130</v>
      </c>
      <c r="W12" s="11">
        <v>0.16277777777777777</v>
      </c>
      <c r="Y12" s="44">
        <v>1</v>
      </c>
      <c r="Z12" s="45" t="s">
        <v>76</v>
      </c>
      <c r="AA12" s="45" t="s">
        <v>85</v>
      </c>
      <c r="AB12" s="44" t="s">
        <v>130</v>
      </c>
      <c r="AC12" s="29">
        <v>-8.788E-2</v>
      </c>
      <c r="AE12" s="44">
        <v>1</v>
      </c>
      <c r="AF12" s="45" t="s">
        <v>76</v>
      </c>
      <c r="AG12" s="45" t="s">
        <v>85</v>
      </c>
      <c r="AH12" s="44" t="s">
        <v>130</v>
      </c>
      <c r="AI12" s="48">
        <v>17.86</v>
      </c>
    </row>
    <row r="13" spans="1:35" x14ac:dyDescent="0.25">
      <c r="A13" s="7">
        <v>11</v>
      </c>
      <c r="B13" s="2" t="s">
        <v>18</v>
      </c>
      <c r="C13" s="2" t="s">
        <v>59</v>
      </c>
      <c r="D13" s="7"/>
      <c r="E13" s="46">
        <v>7.8321759259259258E-2</v>
      </c>
      <c r="G13" s="7">
        <v>11</v>
      </c>
      <c r="H13" s="2" t="s">
        <v>24</v>
      </c>
      <c r="I13" s="2" t="s">
        <v>143</v>
      </c>
      <c r="J13" s="7"/>
      <c r="K13" s="47">
        <v>-7.2849999999999998E-2</v>
      </c>
      <c r="M13" s="7">
        <v>11</v>
      </c>
      <c r="N13" s="2" t="s">
        <v>93</v>
      </c>
      <c r="O13" s="2" t="s">
        <v>95</v>
      </c>
      <c r="P13" s="7" t="s">
        <v>11</v>
      </c>
      <c r="Q13" s="48">
        <v>14.298245614035077</v>
      </c>
      <c r="S13" s="49">
        <v>2</v>
      </c>
      <c r="T13" s="55" t="s">
        <v>45</v>
      </c>
      <c r="U13" s="55" t="s">
        <v>73</v>
      </c>
      <c r="V13" s="49"/>
      <c r="W13" s="11">
        <v>0.18048611111111112</v>
      </c>
      <c r="Y13" s="49">
        <v>2</v>
      </c>
      <c r="Z13" s="55" t="s">
        <v>45</v>
      </c>
      <c r="AA13" s="55" t="s">
        <v>73</v>
      </c>
      <c r="AB13" s="49"/>
      <c r="AC13" s="29">
        <v>-0.21110000000000001</v>
      </c>
      <c r="AE13" s="49">
        <v>2</v>
      </c>
      <c r="AF13" s="55" t="s">
        <v>45</v>
      </c>
      <c r="AG13" s="55" t="s">
        <v>73</v>
      </c>
      <c r="AH13" s="49"/>
      <c r="AI13" s="48">
        <v>32.678162798300093</v>
      </c>
    </row>
    <row r="14" spans="1:35" x14ac:dyDescent="0.25">
      <c r="A14" s="7">
        <v>12</v>
      </c>
      <c r="B14" s="2" t="s">
        <v>31</v>
      </c>
      <c r="C14" s="2" t="s">
        <v>118</v>
      </c>
      <c r="D14" s="7"/>
      <c r="E14" s="46">
        <v>7.840277777777778E-2</v>
      </c>
      <c r="G14" s="7">
        <v>12</v>
      </c>
      <c r="H14" s="2" t="s">
        <v>83</v>
      </c>
      <c r="I14" s="2" t="s">
        <v>84</v>
      </c>
      <c r="J14" s="7"/>
      <c r="K14" s="47">
        <v>-8.7860262008733647E-2</v>
      </c>
      <c r="M14" s="7">
        <v>12</v>
      </c>
      <c r="N14" s="2" t="s">
        <v>38</v>
      </c>
      <c r="O14" s="2" t="s">
        <v>52</v>
      </c>
      <c r="P14" s="7" t="s">
        <v>97</v>
      </c>
      <c r="Q14" s="48">
        <v>14.429824561403514</v>
      </c>
    </row>
    <row r="15" spans="1:35" x14ac:dyDescent="0.25">
      <c r="A15" s="7">
        <v>13</v>
      </c>
      <c r="B15" s="2" t="s">
        <v>39</v>
      </c>
      <c r="C15" s="2" t="s">
        <v>55</v>
      </c>
      <c r="D15" s="7"/>
      <c r="E15" s="46">
        <v>7.9375000000000001E-2</v>
      </c>
      <c r="G15" s="7">
        <v>13</v>
      </c>
      <c r="H15" s="2" t="s">
        <v>35</v>
      </c>
      <c r="I15" s="2" t="s">
        <v>61</v>
      </c>
      <c r="J15" s="7"/>
      <c r="K15" s="47">
        <v>-0.11092385475716249</v>
      </c>
      <c r="M15" s="7">
        <v>13</v>
      </c>
      <c r="N15" s="2" t="s">
        <v>30</v>
      </c>
      <c r="O15" s="2" t="s">
        <v>64</v>
      </c>
      <c r="P15" s="7" t="s">
        <v>36</v>
      </c>
      <c r="Q15" s="48">
        <v>15.103030303030263</v>
      </c>
    </row>
    <row r="16" spans="1:35" x14ac:dyDescent="0.25">
      <c r="A16" s="7">
        <v>14</v>
      </c>
      <c r="B16" s="2" t="s">
        <v>35</v>
      </c>
      <c r="C16" s="2" t="s">
        <v>61</v>
      </c>
      <c r="D16" s="7"/>
      <c r="E16" s="46">
        <v>8.3923611111111102E-2</v>
      </c>
      <c r="G16" s="7">
        <v>14</v>
      </c>
      <c r="H16" s="2" t="s">
        <v>27</v>
      </c>
      <c r="I16" s="2" t="s">
        <v>60</v>
      </c>
      <c r="J16" s="7"/>
      <c r="K16" s="47">
        <v>-0.15973951350316051</v>
      </c>
      <c r="M16" s="7">
        <v>14</v>
      </c>
      <c r="N16" s="2" t="s">
        <v>24</v>
      </c>
      <c r="O16" s="2" t="s">
        <v>143</v>
      </c>
      <c r="P16" s="7"/>
      <c r="Q16" s="48">
        <v>15.63</v>
      </c>
    </row>
    <row r="17" spans="1:17" x14ac:dyDescent="0.25">
      <c r="A17" s="1"/>
      <c r="G17" s="1"/>
      <c r="M17" s="7">
        <v>15</v>
      </c>
      <c r="N17" s="2" t="s">
        <v>83</v>
      </c>
      <c r="O17" s="2" t="s">
        <v>84</v>
      </c>
      <c r="P17" s="7"/>
      <c r="Q17" s="48">
        <v>19.319999999999979</v>
      </c>
    </row>
    <row r="18" spans="1:17" x14ac:dyDescent="0.25">
      <c r="A18" s="1"/>
      <c r="G18" s="1"/>
      <c r="M18" s="7">
        <v>16</v>
      </c>
      <c r="N18" s="2" t="s">
        <v>43</v>
      </c>
      <c r="O18" s="2" t="s">
        <v>120</v>
      </c>
      <c r="P18" s="7"/>
      <c r="Q18" s="48">
        <v>22.28</v>
      </c>
    </row>
    <row r="19" spans="1:17" x14ac:dyDescent="0.25">
      <c r="A19" s="92" t="s">
        <v>134</v>
      </c>
      <c r="B19" s="92"/>
      <c r="C19" s="92"/>
      <c r="D19" s="92"/>
      <c r="E19" s="92"/>
      <c r="G19" s="92" t="s">
        <v>135</v>
      </c>
      <c r="H19" s="92"/>
      <c r="I19" s="92"/>
      <c r="J19" s="92"/>
      <c r="K19" s="92"/>
      <c r="M19" s="7">
        <v>17</v>
      </c>
      <c r="N19" s="2" t="s">
        <v>35</v>
      </c>
      <c r="O19" s="2" t="s">
        <v>61</v>
      </c>
      <c r="P19" s="7"/>
      <c r="Q19" s="48">
        <v>22.578947368421055</v>
      </c>
    </row>
    <row r="20" spans="1:17" x14ac:dyDescent="0.25">
      <c r="A20" s="42" t="s">
        <v>113</v>
      </c>
      <c r="B20" s="43" t="s">
        <v>114</v>
      </c>
      <c r="C20" s="43" t="s">
        <v>115</v>
      </c>
      <c r="D20" s="43" t="s">
        <v>116</v>
      </c>
      <c r="E20" s="43" t="s">
        <v>117</v>
      </c>
      <c r="G20" s="42" t="s">
        <v>113</v>
      </c>
      <c r="H20" s="43" t="s">
        <v>114</v>
      </c>
      <c r="I20" s="43" t="s">
        <v>115</v>
      </c>
      <c r="J20" s="43" t="s">
        <v>116</v>
      </c>
      <c r="K20" s="43" t="s">
        <v>117</v>
      </c>
      <c r="M20" s="7">
        <v>18</v>
      </c>
      <c r="N20" s="2" t="s">
        <v>32</v>
      </c>
      <c r="O20" s="2" t="s">
        <v>53</v>
      </c>
      <c r="P20" s="7" t="s">
        <v>98</v>
      </c>
      <c r="Q20" s="48">
        <v>29.197886647454354</v>
      </c>
    </row>
    <row r="21" spans="1:17" x14ac:dyDescent="0.25">
      <c r="A21" s="44">
        <v>1</v>
      </c>
      <c r="B21" s="45" t="s">
        <v>24</v>
      </c>
      <c r="C21" s="45" t="s">
        <v>143</v>
      </c>
      <c r="D21" s="44"/>
      <c r="E21" s="51">
        <v>6.6817129629629629E-2</v>
      </c>
      <c r="G21" s="44">
        <v>1</v>
      </c>
      <c r="H21" s="45" t="s">
        <v>31</v>
      </c>
      <c r="I21" s="45" t="s">
        <v>118</v>
      </c>
      <c r="J21" s="44"/>
      <c r="K21" s="47">
        <v>-2.0029999999999999E-2</v>
      </c>
      <c r="M21" s="7">
        <v>19</v>
      </c>
      <c r="N21" s="2" t="s">
        <v>27</v>
      </c>
      <c r="O21" s="2" t="s">
        <v>60</v>
      </c>
      <c r="P21" s="7"/>
      <c r="Q21" s="48">
        <v>33.11403508771933</v>
      </c>
    </row>
    <row r="22" spans="1:17" x14ac:dyDescent="0.25">
      <c r="A22" s="68">
        <v>2</v>
      </c>
      <c r="B22" s="55" t="s">
        <v>38</v>
      </c>
      <c r="C22" s="55" t="s">
        <v>52</v>
      </c>
      <c r="D22" s="68" t="s">
        <v>97</v>
      </c>
      <c r="E22" s="51">
        <v>7.5254629629629644E-2</v>
      </c>
      <c r="G22" s="49">
        <v>2</v>
      </c>
      <c r="H22" s="55" t="s">
        <v>39</v>
      </c>
      <c r="I22" s="55" t="s">
        <v>55</v>
      </c>
      <c r="J22" s="49"/>
      <c r="K22" s="47">
        <v>-5.0712425310249776E-2</v>
      </c>
    </row>
    <row r="23" spans="1:17" x14ac:dyDescent="0.25">
      <c r="A23" s="61">
        <v>3</v>
      </c>
      <c r="B23" s="62" t="s">
        <v>18</v>
      </c>
      <c r="C23" s="62" t="s">
        <v>59</v>
      </c>
      <c r="D23" s="61"/>
      <c r="E23" s="56">
        <v>7.8321759259259258E-2</v>
      </c>
      <c r="G23" s="61">
        <v>3</v>
      </c>
      <c r="H23" s="62" t="s">
        <v>18</v>
      </c>
      <c r="I23" s="62" t="s">
        <v>119</v>
      </c>
      <c r="J23" s="61"/>
      <c r="K23" s="47">
        <v>-5.5359999999999999E-2</v>
      </c>
    </row>
    <row r="24" spans="1:17" x14ac:dyDescent="0.25">
      <c r="A24" s="7">
        <v>4</v>
      </c>
      <c r="B24" s="2" t="s">
        <v>31</v>
      </c>
      <c r="C24" s="2" t="s">
        <v>118</v>
      </c>
      <c r="D24" s="7"/>
      <c r="E24" s="63">
        <v>7.840277777777778E-2</v>
      </c>
      <c r="G24" s="7">
        <v>4</v>
      </c>
      <c r="H24" s="2" t="s">
        <v>38</v>
      </c>
      <c r="I24" s="2" t="s">
        <v>52</v>
      </c>
      <c r="J24" s="7" t="s">
        <v>97</v>
      </c>
      <c r="K24" s="47">
        <v>-6.7301378857518079E-2</v>
      </c>
      <c r="M24" s="92" t="s">
        <v>136</v>
      </c>
      <c r="N24" s="92"/>
      <c r="O24" s="92"/>
      <c r="P24" s="92"/>
      <c r="Q24" s="92"/>
    </row>
    <row r="25" spans="1:17" x14ac:dyDescent="0.25">
      <c r="A25" s="7">
        <v>5</v>
      </c>
      <c r="B25" s="2" t="s">
        <v>39</v>
      </c>
      <c r="C25" s="2" t="s">
        <v>55</v>
      </c>
      <c r="D25" s="7"/>
      <c r="E25" s="46">
        <v>7.9375000000000001E-2</v>
      </c>
      <c r="G25" s="7">
        <v>5</v>
      </c>
      <c r="H25" s="2" t="s">
        <v>24</v>
      </c>
      <c r="I25" s="2" t="s">
        <v>143</v>
      </c>
      <c r="J25" s="7" t="s">
        <v>97</v>
      </c>
      <c r="K25" s="47">
        <v>-7.2849999999999998E-2</v>
      </c>
      <c r="M25" s="42" t="s">
        <v>113</v>
      </c>
      <c r="N25" s="43" t="s">
        <v>114</v>
      </c>
      <c r="O25" s="43" t="s">
        <v>115</v>
      </c>
      <c r="P25" s="43" t="s">
        <v>116</v>
      </c>
      <c r="Q25" s="43" t="s">
        <v>117</v>
      </c>
    </row>
    <row r="26" spans="1:17" x14ac:dyDescent="0.25">
      <c r="M26" s="44">
        <v>1</v>
      </c>
      <c r="N26" s="45" t="s">
        <v>31</v>
      </c>
      <c r="O26" s="45" t="s">
        <v>118</v>
      </c>
      <c r="P26" s="44"/>
      <c r="Q26" s="48">
        <v>7.43</v>
      </c>
    </row>
    <row r="27" spans="1:17" x14ac:dyDescent="0.25">
      <c r="M27" s="49">
        <v>2</v>
      </c>
      <c r="N27" s="55" t="s">
        <v>39</v>
      </c>
      <c r="O27" s="55" t="s">
        <v>55</v>
      </c>
      <c r="P27" s="49"/>
      <c r="Q27" s="48">
        <v>10.830409356725124</v>
      </c>
    </row>
    <row r="28" spans="1:17" x14ac:dyDescent="0.25">
      <c r="M28" s="61">
        <v>3</v>
      </c>
      <c r="N28" s="62" t="s">
        <v>18</v>
      </c>
      <c r="O28" s="62" t="s">
        <v>59</v>
      </c>
      <c r="P28" s="61"/>
      <c r="Q28" s="48">
        <v>11.37</v>
      </c>
    </row>
    <row r="29" spans="1:17" x14ac:dyDescent="0.25">
      <c r="M29" s="7">
        <v>4</v>
      </c>
      <c r="N29" s="2" t="s">
        <v>38</v>
      </c>
      <c r="O29" s="2" t="s">
        <v>52</v>
      </c>
      <c r="P29" s="7" t="s">
        <v>97</v>
      </c>
      <c r="Q29" s="48">
        <v>14.429824561403514</v>
      </c>
    </row>
    <row r="30" spans="1:17" x14ac:dyDescent="0.25">
      <c r="M30" s="7">
        <v>5</v>
      </c>
      <c r="N30" s="2" t="s">
        <v>24</v>
      </c>
      <c r="O30" s="2" t="s">
        <v>143</v>
      </c>
      <c r="P30" s="7"/>
      <c r="Q30" s="48">
        <v>15.63</v>
      </c>
    </row>
    <row r="31" spans="1:17" x14ac:dyDescent="0.25">
      <c r="M31" s="7">
        <v>6</v>
      </c>
      <c r="N31" s="2" t="s">
        <v>43</v>
      </c>
      <c r="O31" s="2" t="s">
        <v>120</v>
      </c>
      <c r="P31" s="7"/>
      <c r="Q31" s="48">
        <v>22.28</v>
      </c>
    </row>
    <row r="32" spans="1:17" x14ac:dyDescent="0.25">
      <c r="M32" s="7">
        <v>7</v>
      </c>
      <c r="N32" s="2" t="s">
        <v>32</v>
      </c>
      <c r="O32" s="2" t="s">
        <v>53</v>
      </c>
      <c r="P32" s="7" t="s">
        <v>98</v>
      </c>
      <c r="Q32" s="48">
        <v>29.197886647454354</v>
      </c>
    </row>
  </sheetData>
  <mergeCells count="12">
    <mergeCell ref="M24:Q24"/>
    <mergeCell ref="A1:E1"/>
    <mergeCell ref="G1:K1"/>
    <mergeCell ref="M1:Q1"/>
    <mergeCell ref="A19:E19"/>
    <mergeCell ref="G19:K19"/>
    <mergeCell ref="S1:W1"/>
    <mergeCell ref="Y1:AC1"/>
    <mergeCell ref="AE1:AI1"/>
    <mergeCell ref="S10:W10"/>
    <mergeCell ref="Y10:AC10"/>
    <mergeCell ref="AE10:AI10"/>
  </mergeCells>
  <conditionalFormatting sqref="W12:W13 E3:E13">
    <cfRule type="cellIs" dxfId="31" priority="8" operator="greaterThan">
      <formula>0</formula>
    </cfRule>
  </conditionalFormatting>
  <conditionalFormatting sqref="E14:E16">
    <cfRule type="cellIs" dxfId="30" priority="9" operator="greaterThan">
      <formula>0</formula>
    </cfRule>
  </conditionalFormatting>
  <conditionalFormatting sqref="E25">
    <cfRule type="cellIs" dxfId="29" priority="7" operator="greaterThan">
      <formula>0</formula>
    </cfRule>
  </conditionalFormatting>
  <conditionalFormatting sqref="E22:E24">
    <cfRule type="cellIs" dxfId="28" priority="5" operator="greaterThan">
      <formula>0</formula>
    </cfRule>
  </conditionalFormatting>
  <conditionalFormatting sqref="W4:W7">
    <cfRule type="cellIs" dxfId="27" priority="4" operator="greaterThan">
      <formula>0</formula>
    </cfRule>
  </conditionalFormatting>
  <conditionalFormatting sqref="E21">
    <cfRule type="cellIs" dxfId="26" priority="2" operator="greaterThan">
      <formula>0</formula>
    </cfRule>
  </conditionalFormatting>
  <conditionalFormatting sqref="W3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1" sqref="G1:K1"/>
    </sheetView>
  </sheetViews>
  <sheetFormatPr baseColWidth="10" defaultRowHeight="15" x14ac:dyDescent="0.25"/>
  <sheetData>
    <row r="1" spans="1:11" x14ac:dyDescent="0.25">
      <c r="A1" s="88" t="s">
        <v>127</v>
      </c>
      <c r="B1" s="89"/>
      <c r="C1" s="89"/>
      <c r="D1" s="89"/>
      <c r="E1" s="90"/>
      <c r="G1" s="92" t="s">
        <v>144</v>
      </c>
      <c r="H1" s="92"/>
      <c r="I1" s="92"/>
      <c r="J1" s="92"/>
      <c r="K1" s="92"/>
    </row>
    <row r="2" spans="1:11" x14ac:dyDescent="0.25">
      <c r="A2" s="42" t="s">
        <v>113</v>
      </c>
      <c r="B2" s="43" t="s">
        <v>114</v>
      </c>
      <c r="C2" s="43" t="s">
        <v>115</v>
      </c>
      <c r="D2" s="43" t="s">
        <v>116</v>
      </c>
      <c r="E2" s="43" t="s">
        <v>117</v>
      </c>
      <c r="G2" s="42" t="s">
        <v>113</v>
      </c>
      <c r="H2" s="43" t="s">
        <v>114</v>
      </c>
      <c r="I2" s="43" t="s">
        <v>115</v>
      </c>
      <c r="J2" s="43" t="s">
        <v>116</v>
      </c>
      <c r="K2" s="43" t="s">
        <v>117</v>
      </c>
    </row>
    <row r="3" spans="1:11" x14ac:dyDescent="0.25">
      <c r="A3" s="44">
        <v>1</v>
      </c>
      <c r="B3" s="45" t="s">
        <v>29</v>
      </c>
      <c r="C3" s="45" t="s">
        <v>57</v>
      </c>
      <c r="D3" s="44"/>
      <c r="E3" s="11">
        <v>2.4479166666666666E-2</v>
      </c>
      <c r="G3" s="44">
        <v>1</v>
      </c>
      <c r="H3" s="45" t="s">
        <v>24</v>
      </c>
      <c r="I3" s="45" t="s">
        <v>143</v>
      </c>
      <c r="J3" s="44"/>
      <c r="K3" s="11">
        <v>2.9791666666666664E-2</v>
      </c>
    </row>
    <row r="4" spans="1:11" x14ac:dyDescent="0.25">
      <c r="A4" s="52">
        <v>2</v>
      </c>
      <c r="B4" s="53" t="s">
        <v>42</v>
      </c>
      <c r="C4" s="53" t="s">
        <v>67</v>
      </c>
      <c r="D4" s="52"/>
      <c r="E4" s="54">
        <v>2.6377314814814815E-2</v>
      </c>
      <c r="G4" s="52">
        <v>2</v>
      </c>
      <c r="H4" s="53" t="s">
        <v>38</v>
      </c>
      <c r="I4" s="53" t="s">
        <v>52</v>
      </c>
      <c r="J4" s="52" t="s">
        <v>97</v>
      </c>
      <c r="K4" s="11">
        <v>3.2615740740740744E-2</v>
      </c>
    </row>
    <row r="5" spans="1:11" x14ac:dyDescent="0.25">
      <c r="A5" s="61">
        <v>3</v>
      </c>
      <c r="B5" s="62" t="s">
        <v>81</v>
      </c>
      <c r="C5" s="62" t="s">
        <v>82</v>
      </c>
      <c r="D5" s="61"/>
      <c r="E5" s="63">
        <v>2.7534722222222221E-2</v>
      </c>
      <c r="G5" s="61">
        <v>3</v>
      </c>
      <c r="H5" s="62" t="s">
        <v>18</v>
      </c>
      <c r="I5" s="62" t="s">
        <v>59</v>
      </c>
      <c r="J5" s="61"/>
      <c r="K5" s="11">
        <v>3.3854166666666664E-2</v>
      </c>
    </row>
    <row r="6" spans="1:11" x14ac:dyDescent="0.25">
      <c r="A6" s="7">
        <v>4</v>
      </c>
      <c r="B6" s="2" t="s">
        <v>25</v>
      </c>
      <c r="C6" s="2" t="s">
        <v>65</v>
      </c>
      <c r="D6" s="7"/>
      <c r="E6" s="11">
        <v>2.8993055555555553E-2</v>
      </c>
      <c r="G6" s="7">
        <v>4</v>
      </c>
      <c r="H6" s="2" t="s">
        <v>39</v>
      </c>
      <c r="I6" s="2" t="s">
        <v>55</v>
      </c>
      <c r="J6" s="7"/>
      <c r="K6" s="11">
        <v>3.4050925925925922E-2</v>
      </c>
    </row>
    <row r="7" spans="1:11" x14ac:dyDescent="0.25">
      <c r="A7" s="61">
        <v>5</v>
      </c>
      <c r="B7" s="2" t="s">
        <v>24</v>
      </c>
      <c r="C7" s="2" t="s">
        <v>143</v>
      </c>
      <c r="D7" s="7"/>
      <c r="E7" s="11">
        <v>2.9791666666666664E-2</v>
      </c>
      <c r="G7" s="7">
        <v>5</v>
      </c>
      <c r="H7" s="2" t="s">
        <v>43</v>
      </c>
      <c r="I7" s="2" t="s">
        <v>120</v>
      </c>
      <c r="J7" s="7"/>
      <c r="K7" s="11">
        <v>4.2511574074074077E-2</v>
      </c>
    </row>
    <row r="8" spans="1:11" x14ac:dyDescent="0.25">
      <c r="A8" s="7">
        <v>6</v>
      </c>
      <c r="B8" s="2" t="s">
        <v>27</v>
      </c>
      <c r="C8" s="2" t="s">
        <v>60</v>
      </c>
      <c r="D8" s="7"/>
      <c r="E8" s="11">
        <v>3.0208333333333334E-2</v>
      </c>
      <c r="G8" s="7">
        <v>6</v>
      </c>
      <c r="H8" s="2" t="s">
        <v>32</v>
      </c>
      <c r="I8" s="2" t="s">
        <v>53</v>
      </c>
      <c r="J8" s="7" t="s">
        <v>98</v>
      </c>
      <c r="K8" s="11">
        <v>4.3738425925925924E-2</v>
      </c>
    </row>
    <row r="9" spans="1:11" x14ac:dyDescent="0.25">
      <c r="A9" s="61">
        <v>7</v>
      </c>
      <c r="B9" s="2" t="s">
        <v>10</v>
      </c>
      <c r="C9" s="2" t="s">
        <v>48</v>
      </c>
      <c r="D9" s="7" t="s">
        <v>11</v>
      </c>
      <c r="E9" s="11">
        <v>3.0266203703703708E-2</v>
      </c>
    </row>
    <row r="10" spans="1:11" x14ac:dyDescent="0.25">
      <c r="A10" s="7">
        <v>8</v>
      </c>
      <c r="B10" s="2" t="s">
        <v>19</v>
      </c>
      <c r="C10" s="2" t="s">
        <v>49</v>
      </c>
      <c r="D10" s="7"/>
      <c r="E10" s="11">
        <v>3.0775462962962966E-2</v>
      </c>
    </row>
    <row r="11" spans="1:11" x14ac:dyDescent="0.25">
      <c r="A11" s="61">
        <v>9</v>
      </c>
      <c r="B11" s="2" t="s">
        <v>83</v>
      </c>
      <c r="C11" s="2" t="s">
        <v>84</v>
      </c>
      <c r="D11" s="7"/>
      <c r="E11" s="11">
        <v>3.1168981481481482E-2</v>
      </c>
    </row>
    <row r="12" spans="1:11" x14ac:dyDescent="0.25">
      <c r="A12" s="7">
        <v>10</v>
      </c>
      <c r="B12" s="2" t="s">
        <v>103</v>
      </c>
      <c r="C12" s="2" t="s">
        <v>104</v>
      </c>
      <c r="D12" s="7"/>
      <c r="E12" s="11">
        <v>3.1770833333333331E-2</v>
      </c>
    </row>
    <row r="13" spans="1:11" x14ac:dyDescent="0.25">
      <c r="A13" s="61">
        <v>11</v>
      </c>
      <c r="B13" s="2" t="s">
        <v>38</v>
      </c>
      <c r="C13" s="2" t="s">
        <v>52</v>
      </c>
      <c r="D13" s="7" t="s">
        <v>97</v>
      </c>
      <c r="E13" s="11">
        <v>3.2615740740740744E-2</v>
      </c>
    </row>
    <row r="14" spans="1:11" x14ac:dyDescent="0.25">
      <c r="A14" s="7">
        <v>12</v>
      </c>
      <c r="B14" s="2" t="s">
        <v>18</v>
      </c>
      <c r="C14" s="2" t="s">
        <v>59</v>
      </c>
      <c r="D14" s="7"/>
      <c r="E14" s="11">
        <v>3.3854166666666664E-2</v>
      </c>
    </row>
    <row r="15" spans="1:11" x14ac:dyDescent="0.25">
      <c r="A15" s="61">
        <v>13</v>
      </c>
      <c r="B15" s="2" t="s">
        <v>30</v>
      </c>
      <c r="C15" s="2" t="s">
        <v>64</v>
      </c>
      <c r="D15" s="7" t="s">
        <v>36</v>
      </c>
      <c r="E15" s="11">
        <v>3.4050925925925922E-2</v>
      </c>
    </row>
    <row r="16" spans="1:11" x14ac:dyDescent="0.25">
      <c r="A16" s="7">
        <v>14</v>
      </c>
      <c r="B16" s="2" t="s">
        <v>39</v>
      </c>
      <c r="C16" s="2" t="s">
        <v>55</v>
      </c>
      <c r="D16" s="7"/>
      <c r="E16" s="11">
        <v>3.4050925925925922E-2</v>
      </c>
    </row>
    <row r="17" spans="1:5" x14ac:dyDescent="0.25">
      <c r="A17" s="61">
        <v>15</v>
      </c>
      <c r="B17" s="2" t="s">
        <v>35</v>
      </c>
      <c r="C17" s="2" t="s">
        <v>61</v>
      </c>
      <c r="D17" s="7"/>
      <c r="E17" s="11">
        <v>3.4618055555555555E-2</v>
      </c>
    </row>
    <row r="18" spans="1:5" x14ac:dyDescent="0.25">
      <c r="A18" s="7">
        <v>16</v>
      </c>
      <c r="B18" s="2" t="s">
        <v>93</v>
      </c>
      <c r="C18" s="2" t="s">
        <v>95</v>
      </c>
      <c r="D18" s="7" t="s">
        <v>11</v>
      </c>
      <c r="E18" s="11">
        <v>3.5300925925925923E-2</v>
      </c>
    </row>
    <row r="19" spans="1:5" x14ac:dyDescent="0.25">
      <c r="A19" s="61">
        <v>17</v>
      </c>
      <c r="B19" s="2" t="s">
        <v>109</v>
      </c>
      <c r="C19" s="2" t="s">
        <v>75</v>
      </c>
      <c r="D19" s="7"/>
      <c r="E19" s="11">
        <v>3.7245370370370366E-2</v>
      </c>
    </row>
    <row r="20" spans="1:5" x14ac:dyDescent="0.25">
      <c r="A20" s="7">
        <v>18</v>
      </c>
      <c r="B20" s="2" t="s">
        <v>43</v>
      </c>
      <c r="C20" s="2" t="s">
        <v>120</v>
      </c>
      <c r="D20" s="7"/>
      <c r="E20" s="11">
        <v>4.2511574074074077E-2</v>
      </c>
    </row>
    <row r="21" spans="1:5" x14ac:dyDescent="0.25">
      <c r="A21" s="61">
        <v>19</v>
      </c>
      <c r="B21" s="2" t="s">
        <v>32</v>
      </c>
      <c r="C21" s="2" t="s">
        <v>53</v>
      </c>
      <c r="D21" s="7" t="s">
        <v>98</v>
      </c>
      <c r="E21" s="11">
        <v>4.3738425925925924E-2</v>
      </c>
    </row>
  </sheetData>
  <mergeCells count="2">
    <mergeCell ref="A1:E1"/>
    <mergeCell ref="G1:K1"/>
  </mergeCells>
  <conditionalFormatting sqref="E3:E21 K3:K8">
    <cfRule type="cellIs" dxfId="2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" sqref="G1:K1"/>
    </sheetView>
  </sheetViews>
  <sheetFormatPr baseColWidth="10" defaultRowHeight="15" x14ac:dyDescent="0.25"/>
  <sheetData>
    <row r="1" spans="1:11" x14ac:dyDescent="0.25">
      <c r="A1" s="88" t="s">
        <v>128</v>
      </c>
      <c r="B1" s="89"/>
      <c r="C1" s="89"/>
      <c r="D1" s="89"/>
      <c r="E1" s="90"/>
      <c r="G1" s="92" t="s">
        <v>128</v>
      </c>
      <c r="H1" s="92"/>
      <c r="I1" s="92"/>
      <c r="J1" s="92"/>
      <c r="K1" s="92"/>
    </row>
    <row r="2" spans="1:11" x14ac:dyDescent="0.25">
      <c r="A2" s="42" t="s">
        <v>113</v>
      </c>
      <c r="B2" s="43" t="s">
        <v>114</v>
      </c>
      <c r="C2" s="43" t="s">
        <v>115</v>
      </c>
      <c r="D2" s="43" t="s">
        <v>116</v>
      </c>
      <c r="E2" s="43" t="s">
        <v>117</v>
      </c>
      <c r="G2" s="42" t="s">
        <v>113</v>
      </c>
      <c r="H2" s="43" t="s">
        <v>114</v>
      </c>
      <c r="I2" s="43" t="s">
        <v>115</v>
      </c>
      <c r="J2" s="43" t="s">
        <v>116</v>
      </c>
      <c r="K2" s="43" t="s">
        <v>117</v>
      </c>
    </row>
    <row r="3" spans="1:11" x14ac:dyDescent="0.25">
      <c r="A3" s="44">
        <v>1</v>
      </c>
      <c r="B3" s="45" t="s">
        <v>100</v>
      </c>
      <c r="C3" s="45" t="s">
        <v>99</v>
      </c>
      <c r="D3" s="44"/>
      <c r="E3" s="11">
        <v>2.9930555555555557E-2</v>
      </c>
      <c r="G3" s="44">
        <v>1</v>
      </c>
      <c r="H3" s="45" t="s">
        <v>24</v>
      </c>
      <c r="I3" s="45" t="s">
        <v>79</v>
      </c>
      <c r="J3" s="44"/>
      <c r="K3" s="11">
        <v>3.4629629629629628E-2</v>
      </c>
    </row>
    <row r="4" spans="1:11" x14ac:dyDescent="0.25">
      <c r="A4" s="68">
        <v>2</v>
      </c>
      <c r="B4" s="55" t="s">
        <v>29</v>
      </c>
      <c r="C4" s="55" t="s">
        <v>57</v>
      </c>
      <c r="D4" s="68"/>
      <c r="E4" s="11">
        <v>3.0115740740740738E-2</v>
      </c>
      <c r="G4" s="68">
        <v>2</v>
      </c>
      <c r="H4" s="55" t="s">
        <v>24</v>
      </c>
      <c r="I4" s="55" t="s">
        <v>80</v>
      </c>
      <c r="J4" s="68"/>
      <c r="K4" s="11">
        <v>3.7071759259259256E-2</v>
      </c>
    </row>
    <row r="5" spans="1:11" x14ac:dyDescent="0.25">
      <c r="A5" s="70">
        <v>3</v>
      </c>
      <c r="B5" s="71" t="s">
        <v>42</v>
      </c>
      <c r="C5" s="71" t="s">
        <v>67</v>
      </c>
      <c r="D5" s="70"/>
      <c r="E5" s="11">
        <v>3.24537037037037E-2</v>
      </c>
      <c r="G5" s="70">
        <v>3</v>
      </c>
      <c r="H5" s="71" t="s">
        <v>38</v>
      </c>
      <c r="I5" s="71" t="s">
        <v>52</v>
      </c>
      <c r="J5" s="70" t="s">
        <v>97</v>
      </c>
      <c r="K5" s="11">
        <v>4.0081018518518523E-2</v>
      </c>
    </row>
    <row r="6" spans="1:11" x14ac:dyDescent="0.25">
      <c r="A6" s="7">
        <v>4</v>
      </c>
      <c r="B6" s="2" t="s">
        <v>41</v>
      </c>
      <c r="C6" s="2" t="s">
        <v>58</v>
      </c>
      <c r="D6" s="7"/>
      <c r="E6" s="11">
        <v>3.3310185185185186E-2</v>
      </c>
      <c r="G6" s="7">
        <v>4</v>
      </c>
      <c r="H6" s="2" t="s">
        <v>18</v>
      </c>
      <c r="I6" s="2" t="s">
        <v>59</v>
      </c>
      <c r="J6" s="7"/>
      <c r="K6" s="11">
        <v>4.1574074074074076E-2</v>
      </c>
    </row>
    <row r="7" spans="1:11" x14ac:dyDescent="0.25">
      <c r="A7" s="7">
        <v>5</v>
      </c>
      <c r="B7" s="2" t="s">
        <v>24</v>
      </c>
      <c r="C7" s="2" t="s">
        <v>79</v>
      </c>
      <c r="D7" s="7"/>
      <c r="E7" s="11">
        <v>3.4629629629629628E-2</v>
      </c>
      <c r="G7" s="7">
        <v>5</v>
      </c>
      <c r="H7" s="2" t="s">
        <v>39</v>
      </c>
      <c r="I7" s="2" t="s">
        <v>55</v>
      </c>
      <c r="J7" s="7"/>
      <c r="K7" s="11">
        <v>4.2592592592592592E-2</v>
      </c>
    </row>
    <row r="8" spans="1:11" x14ac:dyDescent="0.25">
      <c r="A8" s="7">
        <v>6</v>
      </c>
      <c r="B8" s="2" t="s">
        <v>24</v>
      </c>
      <c r="C8" s="2" t="s">
        <v>54</v>
      </c>
      <c r="D8" s="7"/>
      <c r="E8" s="11">
        <v>3.4918981481481481E-2</v>
      </c>
      <c r="G8" s="7">
        <v>6</v>
      </c>
      <c r="H8" s="2" t="s">
        <v>31</v>
      </c>
      <c r="I8" s="2" t="s">
        <v>70</v>
      </c>
      <c r="J8" s="7"/>
      <c r="K8" s="11">
        <v>4.2673611111111114E-2</v>
      </c>
    </row>
    <row r="9" spans="1:11" x14ac:dyDescent="0.25">
      <c r="A9" s="7">
        <v>7</v>
      </c>
      <c r="B9" s="2" t="s">
        <v>25</v>
      </c>
      <c r="C9" s="2" t="s">
        <v>65</v>
      </c>
      <c r="D9" s="7"/>
      <c r="E9" s="11">
        <v>3.6122685185185181E-2</v>
      </c>
      <c r="G9" s="7">
        <v>7</v>
      </c>
      <c r="H9" s="2" t="s">
        <v>20</v>
      </c>
      <c r="I9" s="2" t="s">
        <v>56</v>
      </c>
      <c r="J9" s="7" t="s">
        <v>37</v>
      </c>
      <c r="K9" s="11">
        <v>4.5798611111111109E-2</v>
      </c>
    </row>
    <row r="10" spans="1:11" x14ac:dyDescent="0.25">
      <c r="A10" s="7">
        <v>7</v>
      </c>
      <c r="B10" s="2" t="s">
        <v>10</v>
      </c>
      <c r="C10" s="2" t="s">
        <v>48</v>
      </c>
      <c r="D10" s="7" t="s">
        <v>11</v>
      </c>
      <c r="E10" s="11">
        <v>3.6122685185185181E-2</v>
      </c>
      <c r="G10" s="7">
        <v>8</v>
      </c>
      <c r="H10" s="2" t="s">
        <v>40</v>
      </c>
      <c r="I10" s="2" t="s">
        <v>62</v>
      </c>
      <c r="J10" s="7"/>
      <c r="K10" s="11">
        <v>4.7222222222222221E-2</v>
      </c>
    </row>
    <row r="11" spans="1:11" x14ac:dyDescent="0.25">
      <c r="A11" s="7">
        <v>9</v>
      </c>
      <c r="B11" s="2" t="s">
        <v>17</v>
      </c>
      <c r="C11" s="2" t="s">
        <v>51</v>
      </c>
      <c r="D11" s="7"/>
      <c r="E11" s="11">
        <v>3.6238425925925924E-2</v>
      </c>
      <c r="G11" s="7">
        <v>9</v>
      </c>
      <c r="H11" s="2" t="s">
        <v>22</v>
      </c>
      <c r="I11" s="2" t="s">
        <v>74</v>
      </c>
      <c r="J11" s="7"/>
      <c r="K11" s="11">
        <v>5.2430555555555557E-2</v>
      </c>
    </row>
    <row r="12" spans="1:11" x14ac:dyDescent="0.25">
      <c r="A12" s="7">
        <v>10</v>
      </c>
      <c r="B12" s="2" t="s">
        <v>19</v>
      </c>
      <c r="C12" s="2" t="s">
        <v>49</v>
      </c>
      <c r="D12" s="7"/>
      <c r="E12" s="11">
        <v>3.6990740740740741E-2</v>
      </c>
      <c r="G12" s="7">
        <v>10</v>
      </c>
      <c r="H12" s="2" t="s">
        <v>43</v>
      </c>
      <c r="I12" s="2" t="s">
        <v>69</v>
      </c>
      <c r="J12" s="7"/>
      <c r="K12" s="11">
        <v>5.6111111111111112E-2</v>
      </c>
    </row>
    <row r="13" spans="1:11" x14ac:dyDescent="0.25">
      <c r="A13" s="7">
        <v>11</v>
      </c>
      <c r="B13" s="2" t="s">
        <v>24</v>
      </c>
      <c r="C13" s="2" t="s">
        <v>80</v>
      </c>
      <c r="D13" s="7"/>
      <c r="E13" s="11">
        <v>3.7071759259259256E-2</v>
      </c>
      <c r="G13" s="7">
        <v>11</v>
      </c>
      <c r="H13" s="2" t="s">
        <v>32</v>
      </c>
      <c r="I13" s="2" t="s">
        <v>53</v>
      </c>
      <c r="J13" s="7" t="s">
        <v>98</v>
      </c>
      <c r="K13" s="11">
        <v>5.7974537037037033E-2</v>
      </c>
    </row>
    <row r="14" spans="1:11" x14ac:dyDescent="0.25">
      <c r="A14" s="7">
        <v>12</v>
      </c>
      <c r="B14" s="2" t="s">
        <v>81</v>
      </c>
      <c r="C14" s="2" t="s">
        <v>82</v>
      </c>
      <c r="D14" s="7"/>
      <c r="E14" s="11">
        <v>3.7210648148148152E-2</v>
      </c>
      <c r="G14" s="7">
        <v>12</v>
      </c>
      <c r="H14" s="2" t="s">
        <v>28</v>
      </c>
      <c r="I14" s="2" t="s">
        <v>63</v>
      </c>
      <c r="J14" s="7"/>
      <c r="K14" s="11">
        <v>6.0300925925925924E-2</v>
      </c>
    </row>
    <row r="15" spans="1:11" x14ac:dyDescent="0.25">
      <c r="A15" s="7">
        <v>13</v>
      </c>
      <c r="B15" s="2" t="s">
        <v>27</v>
      </c>
      <c r="C15" s="2" t="s">
        <v>60</v>
      </c>
      <c r="D15" s="7"/>
      <c r="E15" s="11">
        <v>3.7569444444444447E-2</v>
      </c>
      <c r="G15" s="7">
        <v>13</v>
      </c>
      <c r="H15" s="2" t="s">
        <v>91</v>
      </c>
      <c r="I15" s="2" t="s">
        <v>92</v>
      </c>
      <c r="J15" s="7"/>
      <c r="K15" s="11">
        <v>6.25E-2</v>
      </c>
    </row>
    <row r="16" spans="1:11" x14ac:dyDescent="0.25">
      <c r="A16" s="7">
        <v>14</v>
      </c>
      <c r="B16" s="2" t="s">
        <v>103</v>
      </c>
      <c r="C16" s="2" t="s">
        <v>104</v>
      </c>
      <c r="D16" s="7"/>
      <c r="E16" s="11">
        <v>3.802083333333333E-2</v>
      </c>
    </row>
    <row r="17" spans="1:5" x14ac:dyDescent="0.25">
      <c r="A17" s="7">
        <v>15</v>
      </c>
      <c r="B17" s="2" t="s">
        <v>83</v>
      </c>
      <c r="C17" s="2" t="s">
        <v>84</v>
      </c>
      <c r="D17" s="7"/>
      <c r="E17" s="11">
        <v>3.875E-2</v>
      </c>
    </row>
    <row r="18" spans="1:5" x14ac:dyDescent="0.25">
      <c r="A18" s="7">
        <v>16</v>
      </c>
      <c r="B18" s="2" t="s">
        <v>38</v>
      </c>
      <c r="C18" s="2" t="s">
        <v>52</v>
      </c>
      <c r="D18" s="7" t="s">
        <v>97</v>
      </c>
      <c r="E18" s="11">
        <v>4.0081018518518523E-2</v>
      </c>
    </row>
    <row r="19" spans="1:5" x14ac:dyDescent="0.25">
      <c r="A19" s="7">
        <v>17</v>
      </c>
      <c r="B19" s="2" t="s">
        <v>86</v>
      </c>
      <c r="C19" s="2" t="s">
        <v>78</v>
      </c>
      <c r="D19" s="7"/>
      <c r="E19" s="11">
        <v>4.0543981481481479E-2</v>
      </c>
    </row>
    <row r="20" spans="1:5" x14ac:dyDescent="0.25">
      <c r="A20" s="7">
        <v>18</v>
      </c>
      <c r="B20" s="2" t="s">
        <v>30</v>
      </c>
      <c r="C20" s="2" t="s">
        <v>64</v>
      </c>
      <c r="D20" s="7" t="s">
        <v>36</v>
      </c>
      <c r="E20" s="11">
        <v>4.1296296296296296E-2</v>
      </c>
    </row>
    <row r="21" spans="1:5" x14ac:dyDescent="0.25">
      <c r="A21" s="7">
        <v>19</v>
      </c>
      <c r="B21" s="2" t="s">
        <v>18</v>
      </c>
      <c r="C21" s="2" t="s">
        <v>59</v>
      </c>
      <c r="D21" s="7"/>
      <c r="E21" s="11">
        <v>4.1574074074074076E-2</v>
      </c>
    </row>
    <row r="22" spans="1:5" x14ac:dyDescent="0.25">
      <c r="A22" s="7">
        <v>20</v>
      </c>
      <c r="B22" s="2" t="s">
        <v>93</v>
      </c>
      <c r="C22" s="2" t="s">
        <v>95</v>
      </c>
      <c r="D22" s="7" t="s">
        <v>11</v>
      </c>
      <c r="E22" s="11">
        <v>4.2465277777777775E-2</v>
      </c>
    </row>
    <row r="23" spans="1:5" x14ac:dyDescent="0.25">
      <c r="A23" s="7">
        <v>21</v>
      </c>
      <c r="B23" s="2" t="s">
        <v>39</v>
      </c>
      <c r="C23" s="2" t="s">
        <v>55</v>
      </c>
      <c r="D23" s="7"/>
      <c r="E23" s="11">
        <v>4.2592592592592592E-2</v>
      </c>
    </row>
    <row r="24" spans="1:5" x14ac:dyDescent="0.25">
      <c r="A24" s="7">
        <v>22</v>
      </c>
      <c r="B24" s="2" t="s">
        <v>31</v>
      </c>
      <c r="C24" s="2" t="s">
        <v>70</v>
      </c>
      <c r="D24" s="7"/>
      <c r="E24" s="11">
        <v>4.2673611111111114E-2</v>
      </c>
    </row>
    <row r="25" spans="1:5" x14ac:dyDescent="0.25">
      <c r="A25" s="7">
        <v>23</v>
      </c>
      <c r="B25" s="2" t="s">
        <v>20</v>
      </c>
      <c r="C25" s="2" t="s">
        <v>56</v>
      </c>
      <c r="D25" s="7" t="s">
        <v>37</v>
      </c>
      <c r="E25" s="11">
        <v>4.5798611111111109E-2</v>
      </c>
    </row>
    <row r="26" spans="1:5" x14ac:dyDescent="0.25">
      <c r="A26" s="7">
        <v>24</v>
      </c>
      <c r="B26" s="2" t="s">
        <v>35</v>
      </c>
      <c r="C26" s="2" t="s">
        <v>61</v>
      </c>
      <c r="D26" s="7"/>
      <c r="E26" s="11">
        <v>4.65625E-2</v>
      </c>
    </row>
    <row r="27" spans="1:5" x14ac:dyDescent="0.25">
      <c r="A27" s="7">
        <v>25</v>
      </c>
      <c r="B27" s="2" t="s">
        <v>40</v>
      </c>
      <c r="C27" s="2" t="s">
        <v>62</v>
      </c>
      <c r="D27" s="7"/>
      <c r="E27" s="11">
        <v>4.7222222222222221E-2</v>
      </c>
    </row>
    <row r="28" spans="1:5" x14ac:dyDescent="0.25">
      <c r="A28" s="7">
        <v>26</v>
      </c>
      <c r="B28" s="2" t="s">
        <v>101</v>
      </c>
      <c r="C28" s="2" t="s">
        <v>102</v>
      </c>
      <c r="D28" s="7"/>
      <c r="E28" s="11">
        <v>4.762731481481481E-2</v>
      </c>
    </row>
    <row r="29" spans="1:5" x14ac:dyDescent="0.25">
      <c r="A29" s="7">
        <v>27</v>
      </c>
      <c r="B29" s="2" t="s">
        <v>33</v>
      </c>
      <c r="C29" s="2" t="s">
        <v>68</v>
      </c>
      <c r="D29" s="7"/>
      <c r="E29" s="11">
        <v>4.9085648148148149E-2</v>
      </c>
    </row>
    <row r="30" spans="1:5" x14ac:dyDescent="0.25">
      <c r="A30" s="7">
        <v>28</v>
      </c>
      <c r="B30" s="2" t="s">
        <v>22</v>
      </c>
      <c r="C30" s="2" t="s">
        <v>74</v>
      </c>
      <c r="D30" s="7"/>
      <c r="E30" s="11">
        <v>5.2430555555555557E-2</v>
      </c>
    </row>
    <row r="31" spans="1:5" x14ac:dyDescent="0.25">
      <c r="A31" s="7">
        <v>29</v>
      </c>
      <c r="B31" s="2" t="s">
        <v>43</v>
      </c>
      <c r="C31" s="2" t="s">
        <v>69</v>
      </c>
      <c r="D31" s="7"/>
      <c r="E31" s="11">
        <v>5.6111111111111112E-2</v>
      </c>
    </row>
    <row r="32" spans="1:5" x14ac:dyDescent="0.25">
      <c r="A32" s="7">
        <v>30</v>
      </c>
      <c r="B32" s="2" t="s">
        <v>32</v>
      </c>
      <c r="C32" s="2" t="s">
        <v>53</v>
      </c>
      <c r="D32" s="7" t="s">
        <v>98</v>
      </c>
      <c r="E32" s="11">
        <v>5.7974537037037033E-2</v>
      </c>
    </row>
    <row r="33" spans="1:5" x14ac:dyDescent="0.25">
      <c r="A33" s="7">
        <v>31</v>
      </c>
      <c r="B33" s="2" t="s">
        <v>28</v>
      </c>
      <c r="C33" s="2" t="s">
        <v>63</v>
      </c>
      <c r="D33" s="7"/>
      <c r="E33" s="11">
        <v>6.0300925925925924E-2</v>
      </c>
    </row>
    <row r="34" spans="1:5" x14ac:dyDescent="0.25">
      <c r="A34" s="7">
        <v>32</v>
      </c>
      <c r="B34" s="2" t="s">
        <v>91</v>
      </c>
      <c r="C34" s="2" t="s">
        <v>92</v>
      </c>
      <c r="D34" s="7"/>
      <c r="E34" s="11">
        <v>6.25E-2</v>
      </c>
    </row>
  </sheetData>
  <mergeCells count="2">
    <mergeCell ref="A1:E1"/>
    <mergeCell ref="G1:K1"/>
  </mergeCells>
  <conditionalFormatting sqref="E3:E34 K3:K15">
    <cfRule type="cellIs" dxfId="23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15" sqref="H15"/>
    </sheetView>
  </sheetViews>
  <sheetFormatPr baseColWidth="10" defaultRowHeight="15" x14ac:dyDescent="0.25"/>
  <sheetData>
    <row r="1" spans="1:11" x14ac:dyDescent="0.25">
      <c r="A1" s="88" t="s">
        <v>121</v>
      </c>
      <c r="B1" s="89"/>
      <c r="C1" s="89"/>
      <c r="D1" s="89"/>
      <c r="E1" s="90"/>
      <c r="G1" s="92" t="s">
        <v>145</v>
      </c>
      <c r="H1" s="92"/>
      <c r="I1" s="92"/>
      <c r="J1" s="92"/>
      <c r="K1" s="92"/>
    </row>
    <row r="2" spans="1:11" x14ac:dyDescent="0.25">
      <c r="A2" s="42" t="s">
        <v>113</v>
      </c>
      <c r="B2" s="43" t="s">
        <v>114</v>
      </c>
      <c r="C2" s="43" t="s">
        <v>115</v>
      </c>
      <c r="D2" s="43" t="s">
        <v>116</v>
      </c>
      <c r="E2" s="43" t="s">
        <v>117</v>
      </c>
      <c r="G2" s="42" t="s">
        <v>113</v>
      </c>
      <c r="H2" s="43" t="s">
        <v>114</v>
      </c>
      <c r="I2" s="43" t="s">
        <v>115</v>
      </c>
      <c r="J2" s="43" t="s">
        <v>116</v>
      </c>
      <c r="K2" s="43" t="s">
        <v>117</v>
      </c>
    </row>
    <row r="3" spans="1:11" x14ac:dyDescent="0.25">
      <c r="A3" s="44">
        <v>1</v>
      </c>
      <c r="B3" s="45" t="s">
        <v>29</v>
      </c>
      <c r="C3" s="45" t="s">
        <v>122</v>
      </c>
      <c r="D3" s="44"/>
      <c r="E3" s="11">
        <v>1.8750000000000001E-3</v>
      </c>
      <c r="G3" s="44">
        <v>1</v>
      </c>
      <c r="H3" s="45" t="s">
        <v>24</v>
      </c>
      <c r="I3" s="45" t="s">
        <v>80</v>
      </c>
      <c r="J3" s="44"/>
      <c r="K3" s="11">
        <v>2.3495370370370371E-3</v>
      </c>
    </row>
    <row r="4" spans="1:11" x14ac:dyDescent="0.25">
      <c r="A4" s="68">
        <v>2</v>
      </c>
      <c r="B4" s="55" t="s">
        <v>105</v>
      </c>
      <c r="C4" s="55" t="s">
        <v>106</v>
      </c>
      <c r="D4" s="68"/>
      <c r="E4" s="11">
        <v>1.8865740740740742E-3</v>
      </c>
      <c r="G4" s="68">
        <v>2</v>
      </c>
      <c r="H4" s="55" t="s">
        <v>76</v>
      </c>
      <c r="I4" s="55" t="s">
        <v>124</v>
      </c>
      <c r="J4" s="68"/>
      <c r="K4" s="11">
        <v>2.3611111111111111E-3</v>
      </c>
    </row>
    <row r="5" spans="1:11" x14ac:dyDescent="0.25">
      <c r="A5" s="70">
        <v>3</v>
      </c>
      <c r="B5" s="71" t="s">
        <v>42</v>
      </c>
      <c r="C5" s="71" t="s">
        <v>67</v>
      </c>
      <c r="D5" s="70"/>
      <c r="E5" s="11">
        <v>2.0717592592592593E-3</v>
      </c>
      <c r="G5" s="70">
        <v>3</v>
      </c>
      <c r="H5" s="71" t="s">
        <v>24</v>
      </c>
      <c r="I5" s="71" t="s">
        <v>79</v>
      </c>
      <c r="J5" s="70"/>
      <c r="K5" s="11">
        <v>2.3958333333333336E-3</v>
      </c>
    </row>
    <row r="6" spans="1:11" x14ac:dyDescent="0.25">
      <c r="A6" s="7">
        <v>4</v>
      </c>
      <c r="B6" s="2" t="s">
        <v>83</v>
      </c>
      <c r="C6" s="2" t="s">
        <v>84</v>
      </c>
      <c r="D6" s="7"/>
      <c r="E6" s="11">
        <v>2.1643518518518518E-3</v>
      </c>
      <c r="G6" s="7">
        <v>4</v>
      </c>
      <c r="H6" s="2" t="s">
        <v>38</v>
      </c>
      <c r="I6" s="2" t="s">
        <v>52</v>
      </c>
      <c r="J6" s="7" t="s">
        <v>97</v>
      </c>
      <c r="K6" s="11">
        <v>2.5578703703703705E-3</v>
      </c>
    </row>
    <row r="7" spans="1:11" x14ac:dyDescent="0.25">
      <c r="A7" s="7">
        <v>5</v>
      </c>
      <c r="B7" s="2" t="s">
        <v>81</v>
      </c>
      <c r="C7" s="2" t="s">
        <v>82</v>
      </c>
      <c r="D7" s="7"/>
      <c r="E7" s="11">
        <v>2.1759259259259258E-3</v>
      </c>
      <c r="G7" s="7">
        <v>5</v>
      </c>
      <c r="H7" s="2" t="s">
        <v>31</v>
      </c>
      <c r="I7" s="2" t="s">
        <v>70</v>
      </c>
      <c r="J7" s="7"/>
      <c r="K7" s="11">
        <v>2.6620370370370374E-3</v>
      </c>
    </row>
    <row r="8" spans="1:11" x14ac:dyDescent="0.25">
      <c r="A8" s="7">
        <v>6</v>
      </c>
      <c r="B8" s="2" t="s">
        <v>26</v>
      </c>
      <c r="C8" s="2" t="s">
        <v>123</v>
      </c>
      <c r="D8" s="7"/>
      <c r="E8" s="11">
        <v>2.2685185185185182E-3</v>
      </c>
      <c r="G8" s="7">
        <v>6</v>
      </c>
      <c r="H8" s="2" t="s">
        <v>39</v>
      </c>
      <c r="I8" s="2" t="s">
        <v>55</v>
      </c>
      <c r="J8" s="7"/>
      <c r="K8" s="11">
        <v>2.7314814814814819E-3</v>
      </c>
    </row>
    <row r="9" spans="1:11" x14ac:dyDescent="0.25">
      <c r="A9" s="7">
        <v>7</v>
      </c>
      <c r="B9" s="2" t="s">
        <v>27</v>
      </c>
      <c r="C9" s="2" t="s">
        <v>60</v>
      </c>
      <c r="D9" s="7"/>
      <c r="E9" s="11">
        <v>2.2916666666666667E-3</v>
      </c>
      <c r="G9" s="7">
        <v>7</v>
      </c>
      <c r="H9" s="2" t="s">
        <v>20</v>
      </c>
      <c r="I9" s="2" t="s">
        <v>56</v>
      </c>
      <c r="J9" s="7" t="s">
        <v>37</v>
      </c>
      <c r="K9" s="11">
        <v>2.8935185185185188E-3</v>
      </c>
    </row>
    <row r="10" spans="1:11" x14ac:dyDescent="0.25">
      <c r="A10" s="7">
        <v>8</v>
      </c>
      <c r="B10" s="2" t="s">
        <v>24</v>
      </c>
      <c r="C10" s="2" t="s">
        <v>80</v>
      </c>
      <c r="D10" s="7"/>
      <c r="E10" s="11">
        <v>2.3495370370370371E-3</v>
      </c>
      <c r="G10" s="7">
        <v>8</v>
      </c>
      <c r="H10" s="2" t="s">
        <v>18</v>
      </c>
      <c r="I10" s="2" t="s">
        <v>59</v>
      </c>
      <c r="J10" s="7"/>
      <c r="K10" s="11">
        <v>2.8935185185185188E-3</v>
      </c>
    </row>
    <row r="11" spans="1:11" x14ac:dyDescent="0.25">
      <c r="A11" s="7">
        <v>9</v>
      </c>
      <c r="B11" s="2" t="s">
        <v>24</v>
      </c>
      <c r="C11" s="2" t="s">
        <v>54</v>
      </c>
      <c r="D11" s="7"/>
      <c r="E11" s="11">
        <v>2.3611111111111111E-3</v>
      </c>
    </row>
    <row r="12" spans="1:11" x14ac:dyDescent="0.25">
      <c r="A12" s="7">
        <v>10</v>
      </c>
      <c r="B12" s="2" t="s">
        <v>76</v>
      </c>
      <c r="C12" s="2" t="s">
        <v>124</v>
      </c>
      <c r="D12" s="7"/>
      <c r="E12" s="11">
        <v>2.3611111111111111E-3</v>
      </c>
    </row>
    <row r="13" spans="1:11" x14ac:dyDescent="0.25">
      <c r="A13" s="7">
        <v>11</v>
      </c>
      <c r="B13" s="2" t="s">
        <v>17</v>
      </c>
      <c r="C13" s="2" t="s">
        <v>142</v>
      </c>
      <c r="D13" s="7"/>
      <c r="E13" s="11">
        <v>2.3726851851851851E-3</v>
      </c>
    </row>
    <row r="14" spans="1:11" x14ac:dyDescent="0.25">
      <c r="A14" s="7">
        <v>12</v>
      </c>
      <c r="B14" s="2" t="s">
        <v>34</v>
      </c>
      <c r="C14" s="2" t="s">
        <v>50</v>
      </c>
      <c r="D14" s="7"/>
      <c r="E14" s="11">
        <v>2.3842592592592591E-3</v>
      </c>
    </row>
    <row r="15" spans="1:11" x14ac:dyDescent="0.25">
      <c r="A15" s="7">
        <v>13</v>
      </c>
      <c r="B15" s="2" t="s">
        <v>24</v>
      </c>
      <c r="C15" s="2" t="s">
        <v>79</v>
      </c>
      <c r="D15" s="7"/>
      <c r="E15" s="11">
        <v>2.3958333333333336E-3</v>
      </c>
    </row>
    <row r="16" spans="1:11" x14ac:dyDescent="0.25">
      <c r="A16" s="7">
        <v>14</v>
      </c>
      <c r="B16" s="2" t="s">
        <v>10</v>
      </c>
      <c r="C16" s="2" t="s">
        <v>48</v>
      </c>
      <c r="D16" s="7" t="s">
        <v>11</v>
      </c>
      <c r="E16" s="11">
        <v>2.4652777777777776E-3</v>
      </c>
    </row>
    <row r="17" spans="1:5" x14ac:dyDescent="0.25">
      <c r="A17" s="7">
        <v>15</v>
      </c>
      <c r="B17" s="2" t="s">
        <v>23</v>
      </c>
      <c r="C17" s="2" t="s">
        <v>125</v>
      </c>
      <c r="D17" s="7"/>
      <c r="E17" s="11">
        <v>2.4768518518518516E-3</v>
      </c>
    </row>
    <row r="18" spans="1:5" x14ac:dyDescent="0.25">
      <c r="A18" s="7">
        <v>16</v>
      </c>
      <c r="B18" s="2" t="s">
        <v>38</v>
      </c>
      <c r="C18" s="2" t="s">
        <v>52</v>
      </c>
      <c r="D18" s="7" t="s">
        <v>97</v>
      </c>
      <c r="E18" s="11">
        <v>2.5578703703703705E-3</v>
      </c>
    </row>
    <row r="19" spans="1:5" x14ac:dyDescent="0.25">
      <c r="A19" s="7">
        <v>17</v>
      </c>
      <c r="B19" s="2" t="s">
        <v>31</v>
      </c>
      <c r="C19" s="2" t="s">
        <v>70</v>
      </c>
      <c r="D19" s="7"/>
      <c r="E19" s="11">
        <v>2.6620370370370374E-3</v>
      </c>
    </row>
    <row r="20" spans="1:5" x14ac:dyDescent="0.25">
      <c r="A20" s="7">
        <v>18</v>
      </c>
      <c r="B20" s="2" t="s">
        <v>30</v>
      </c>
      <c r="C20" s="2" t="s">
        <v>64</v>
      </c>
      <c r="D20" s="7" t="s">
        <v>36</v>
      </c>
      <c r="E20" s="11">
        <v>2.7199074074074074E-3</v>
      </c>
    </row>
    <row r="21" spans="1:5" x14ac:dyDescent="0.25">
      <c r="A21" s="7">
        <v>19</v>
      </c>
      <c r="B21" s="2" t="s">
        <v>39</v>
      </c>
      <c r="C21" s="2" t="s">
        <v>55</v>
      </c>
      <c r="D21" s="7"/>
      <c r="E21" s="11">
        <v>2.7314814814814819E-3</v>
      </c>
    </row>
    <row r="22" spans="1:5" x14ac:dyDescent="0.25">
      <c r="A22" s="7">
        <v>20</v>
      </c>
      <c r="B22" s="2" t="s">
        <v>35</v>
      </c>
      <c r="C22" s="2" t="s">
        <v>61</v>
      </c>
      <c r="D22" s="7"/>
      <c r="E22" s="11">
        <v>2.7430555555555559E-3</v>
      </c>
    </row>
    <row r="23" spans="1:5" x14ac:dyDescent="0.25">
      <c r="A23" s="7">
        <v>21</v>
      </c>
      <c r="B23" s="2" t="s">
        <v>20</v>
      </c>
      <c r="C23" s="2" t="s">
        <v>56</v>
      </c>
      <c r="D23" s="7" t="s">
        <v>37</v>
      </c>
      <c r="E23" s="11">
        <v>2.8935185185185188E-3</v>
      </c>
    </row>
    <row r="24" spans="1:5" x14ac:dyDescent="0.25">
      <c r="A24" s="7">
        <v>22</v>
      </c>
      <c r="B24" s="2" t="s">
        <v>18</v>
      </c>
      <c r="C24" s="2" t="s">
        <v>59</v>
      </c>
      <c r="D24" s="7"/>
      <c r="E24" s="11">
        <v>2.8935185185185188E-3</v>
      </c>
    </row>
    <row r="25" spans="1:5" x14ac:dyDescent="0.25">
      <c r="A25" s="7">
        <v>23</v>
      </c>
      <c r="B25" s="50" t="s">
        <v>23</v>
      </c>
      <c r="C25" s="50" t="s">
        <v>126</v>
      </c>
      <c r="D25" s="2"/>
      <c r="E25" s="11">
        <v>3.1018518518518522E-3</v>
      </c>
    </row>
  </sheetData>
  <mergeCells count="2">
    <mergeCell ref="A1:E1"/>
    <mergeCell ref="G1:K1"/>
  </mergeCells>
  <conditionalFormatting sqref="K3 K5:K8 E15:E22 E7:E10">
    <cfRule type="cellIs" dxfId="22" priority="21" operator="greaterThan">
      <formula>0</formula>
    </cfRule>
  </conditionalFormatting>
  <conditionalFormatting sqref="E4:E5">
    <cfRule type="cellIs" dxfId="21" priority="20" operator="greaterThan">
      <formula>0</formula>
    </cfRule>
  </conditionalFormatting>
  <conditionalFormatting sqref="E23">
    <cfRule type="cellIs" dxfId="20" priority="19" operator="greaterThan">
      <formula>0</formula>
    </cfRule>
  </conditionalFormatting>
  <conditionalFormatting sqref="E11">
    <cfRule type="cellIs" dxfId="19" priority="18" operator="greaterThan">
      <formula>0</formula>
    </cfRule>
  </conditionalFormatting>
  <conditionalFormatting sqref="E6">
    <cfRule type="cellIs" dxfId="18" priority="17" operator="greaterThan">
      <formula>0</formula>
    </cfRule>
  </conditionalFormatting>
  <conditionalFormatting sqref="E12">
    <cfRule type="cellIs" dxfId="17" priority="16" operator="greaterThan">
      <formula>0</formula>
    </cfRule>
  </conditionalFormatting>
  <conditionalFormatting sqref="E25">
    <cfRule type="cellIs" dxfId="16" priority="15" operator="greaterThan">
      <formula>0</formula>
    </cfRule>
  </conditionalFormatting>
  <conditionalFormatting sqref="E3">
    <cfRule type="cellIs" dxfId="15" priority="14" operator="greaterThan">
      <formula>0</formula>
    </cfRule>
  </conditionalFormatting>
  <conditionalFormatting sqref="E24">
    <cfRule type="cellIs" dxfId="14" priority="13" operator="greaterThan">
      <formula>0</formula>
    </cfRule>
  </conditionalFormatting>
  <conditionalFormatting sqref="E13">
    <cfRule type="cellIs" dxfId="13" priority="12" operator="greaterThan">
      <formula>0</formula>
    </cfRule>
  </conditionalFormatting>
  <conditionalFormatting sqref="K9">
    <cfRule type="cellIs" dxfId="12" priority="9" operator="greaterThan">
      <formula>0</formula>
    </cfRule>
  </conditionalFormatting>
  <conditionalFormatting sqref="K4">
    <cfRule type="cellIs" dxfId="11" priority="6" operator="greaterThan">
      <formula>0</formula>
    </cfRule>
  </conditionalFormatting>
  <conditionalFormatting sqref="K10">
    <cfRule type="cellIs" dxfId="10" priority="3" operator="greaterThan">
      <formula>0</formula>
    </cfRule>
  </conditionalFormatting>
  <conditionalFormatting sqref="E14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I10" sqref="I10"/>
    </sheetView>
  </sheetViews>
  <sheetFormatPr baseColWidth="10" defaultRowHeight="15" x14ac:dyDescent="0.25"/>
  <sheetData>
    <row r="1" spans="1:11" x14ac:dyDescent="0.25">
      <c r="A1" s="91" t="s">
        <v>129</v>
      </c>
      <c r="B1" s="91"/>
      <c r="C1" s="91"/>
      <c r="D1" s="91"/>
      <c r="E1" s="91"/>
      <c r="G1" s="92" t="s">
        <v>146</v>
      </c>
      <c r="H1" s="92"/>
      <c r="I1" s="92"/>
      <c r="J1" s="92"/>
      <c r="K1" s="92"/>
    </row>
    <row r="2" spans="1:11" x14ac:dyDescent="0.25">
      <c r="A2" s="42" t="s">
        <v>113</v>
      </c>
      <c r="B2" s="43" t="s">
        <v>114</v>
      </c>
      <c r="C2" s="43" t="s">
        <v>115</v>
      </c>
      <c r="D2" s="43" t="s">
        <v>116</v>
      </c>
      <c r="E2" s="43" t="s">
        <v>117</v>
      </c>
      <c r="G2" s="42" t="s">
        <v>113</v>
      </c>
      <c r="H2" s="43" t="s">
        <v>114</v>
      </c>
      <c r="I2" s="43" t="s">
        <v>115</v>
      </c>
      <c r="J2" s="43" t="s">
        <v>116</v>
      </c>
      <c r="K2" s="43" t="s">
        <v>117</v>
      </c>
    </row>
    <row r="3" spans="1:11" x14ac:dyDescent="0.25">
      <c r="A3" s="44">
        <v>1</v>
      </c>
      <c r="B3" s="45" t="s">
        <v>21</v>
      </c>
      <c r="C3" s="45" t="s">
        <v>72</v>
      </c>
      <c r="D3" s="44"/>
      <c r="E3" s="11">
        <v>6.1458333333333337E-2</v>
      </c>
      <c r="G3" s="44">
        <v>1</v>
      </c>
      <c r="H3" s="45" t="s">
        <v>76</v>
      </c>
      <c r="I3" s="45" t="s">
        <v>85</v>
      </c>
      <c r="J3" s="44" t="s">
        <v>130</v>
      </c>
      <c r="K3" s="11">
        <v>7.2916666666666671E-2</v>
      </c>
    </row>
    <row r="4" spans="1:11" x14ac:dyDescent="0.25">
      <c r="A4" s="69">
        <v>2</v>
      </c>
      <c r="B4" s="55" t="s">
        <v>34</v>
      </c>
      <c r="C4" s="55" t="s">
        <v>148</v>
      </c>
      <c r="D4" s="69"/>
      <c r="E4" s="11">
        <v>6.458333333333334E-2</v>
      </c>
      <c r="G4" s="68">
        <v>2</v>
      </c>
      <c r="H4" s="55" t="s">
        <v>45</v>
      </c>
      <c r="I4" s="55" t="s">
        <v>73</v>
      </c>
      <c r="J4" s="68"/>
      <c r="K4" s="11">
        <v>8.3171296296296285E-2</v>
      </c>
    </row>
    <row r="5" spans="1:11" x14ac:dyDescent="0.25">
      <c r="A5" s="70">
        <v>3</v>
      </c>
      <c r="B5" s="71" t="s">
        <v>26</v>
      </c>
      <c r="C5" s="71" t="s">
        <v>47</v>
      </c>
      <c r="D5" s="70"/>
      <c r="E5" s="11">
        <v>6.805555555555555E-2</v>
      </c>
      <c r="G5" s="70">
        <v>3</v>
      </c>
      <c r="H5" s="71" t="s">
        <v>22</v>
      </c>
      <c r="I5" s="71" t="s">
        <v>74</v>
      </c>
      <c r="J5" s="70" t="s">
        <v>11</v>
      </c>
      <c r="K5" s="11">
        <v>9.375E-2</v>
      </c>
    </row>
    <row r="6" spans="1:11" x14ac:dyDescent="0.25">
      <c r="A6" s="7">
        <v>4</v>
      </c>
      <c r="B6" s="2" t="s">
        <v>23</v>
      </c>
      <c r="C6" s="2" t="s">
        <v>66</v>
      </c>
      <c r="D6" s="7" t="s">
        <v>11</v>
      </c>
      <c r="E6" s="11">
        <v>6.9444444444444434E-2</v>
      </c>
    </row>
    <row r="7" spans="1:11" x14ac:dyDescent="0.25">
      <c r="A7" s="7">
        <v>5</v>
      </c>
      <c r="B7" s="2" t="s">
        <v>76</v>
      </c>
      <c r="C7" s="2" t="s">
        <v>85</v>
      </c>
      <c r="D7" s="7" t="s">
        <v>130</v>
      </c>
      <c r="E7" s="11">
        <v>7.2916666666666671E-2</v>
      </c>
    </row>
    <row r="8" spans="1:11" x14ac:dyDescent="0.25">
      <c r="A8" s="7">
        <v>6</v>
      </c>
      <c r="B8" s="2" t="s">
        <v>45</v>
      </c>
      <c r="C8" s="2" t="s">
        <v>73</v>
      </c>
      <c r="D8" s="7"/>
      <c r="E8" s="11">
        <v>8.3171296296296285E-2</v>
      </c>
    </row>
    <row r="9" spans="1:11" x14ac:dyDescent="0.25">
      <c r="A9" s="7">
        <v>7</v>
      </c>
      <c r="B9" s="2" t="s">
        <v>107</v>
      </c>
      <c r="C9" s="2" t="s">
        <v>131</v>
      </c>
      <c r="D9" s="7"/>
      <c r="E9" s="11">
        <v>8.3171296296296285E-2</v>
      </c>
    </row>
    <row r="10" spans="1:11" x14ac:dyDescent="0.25">
      <c r="A10" s="7">
        <v>8</v>
      </c>
      <c r="B10" s="2" t="s">
        <v>93</v>
      </c>
      <c r="C10" s="2" t="s">
        <v>95</v>
      </c>
      <c r="D10" s="7" t="s">
        <v>11</v>
      </c>
      <c r="E10" s="11">
        <v>8.6111111111111124E-2</v>
      </c>
    </row>
    <row r="11" spans="1:11" x14ac:dyDescent="0.25">
      <c r="A11" s="7">
        <v>9</v>
      </c>
      <c r="B11" s="2" t="s">
        <v>22</v>
      </c>
      <c r="C11" s="2" t="s">
        <v>74</v>
      </c>
      <c r="D11" s="7" t="s">
        <v>11</v>
      </c>
      <c r="E11" s="11">
        <v>9.375E-2</v>
      </c>
    </row>
  </sheetData>
  <mergeCells count="2">
    <mergeCell ref="A1:E1"/>
    <mergeCell ref="G1:K1"/>
  </mergeCells>
  <conditionalFormatting sqref="E6:E10 K3:K4 E4">
    <cfRule type="cellIs" dxfId="8" priority="8" operator="greaterThan">
      <formula>0</formula>
    </cfRule>
  </conditionalFormatting>
  <conditionalFormatting sqref="E3">
    <cfRule type="cellIs" dxfId="7" priority="6" operator="greaterThan">
      <formula>0</formula>
    </cfRule>
  </conditionalFormatting>
  <conditionalFormatting sqref="E5">
    <cfRule type="cellIs" dxfId="6" priority="7" operator="greaterThan">
      <formula>0</formula>
    </cfRule>
  </conditionalFormatting>
  <conditionalFormatting sqref="E11">
    <cfRule type="cellIs" dxfId="5" priority="5" operator="greaterThan">
      <formula>0</formula>
    </cfRule>
  </conditionalFormatting>
  <conditionalFormatting sqref="K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7" sqref="J7"/>
    </sheetView>
  </sheetViews>
  <sheetFormatPr baseColWidth="10" defaultRowHeight="15" x14ac:dyDescent="0.25"/>
  <sheetData>
    <row r="1" spans="1:11" x14ac:dyDescent="0.25">
      <c r="A1" s="91" t="s">
        <v>132</v>
      </c>
      <c r="B1" s="91"/>
      <c r="C1" s="91"/>
      <c r="D1" s="91"/>
      <c r="E1" s="91"/>
      <c r="G1" s="91" t="s">
        <v>147</v>
      </c>
      <c r="H1" s="91"/>
      <c r="I1" s="91"/>
      <c r="J1" s="91"/>
      <c r="K1" s="91"/>
    </row>
    <row r="2" spans="1:11" x14ac:dyDescent="0.25">
      <c r="A2" s="42" t="s">
        <v>113</v>
      </c>
      <c r="B2" s="43" t="s">
        <v>114</v>
      </c>
      <c r="C2" s="43" t="s">
        <v>115</v>
      </c>
      <c r="D2" s="43" t="s">
        <v>116</v>
      </c>
      <c r="E2" s="43" t="s">
        <v>117</v>
      </c>
      <c r="G2" s="42" t="s">
        <v>113</v>
      </c>
      <c r="H2" s="43" t="s">
        <v>114</v>
      </c>
      <c r="I2" s="43" t="s">
        <v>115</v>
      </c>
      <c r="J2" s="43" t="s">
        <v>116</v>
      </c>
      <c r="K2" s="43" t="s">
        <v>117</v>
      </c>
    </row>
    <row r="3" spans="1:11" x14ac:dyDescent="0.25">
      <c r="A3" s="44">
        <v>1</v>
      </c>
      <c r="B3" s="45" t="s">
        <v>34</v>
      </c>
      <c r="C3" s="45" t="s">
        <v>50</v>
      </c>
      <c r="D3" s="44"/>
      <c r="E3" s="51">
        <v>7.5694444444444439E-2</v>
      </c>
      <c r="G3" s="44">
        <v>1</v>
      </c>
      <c r="H3" s="45" t="s">
        <v>76</v>
      </c>
      <c r="I3" s="45" t="s">
        <v>85</v>
      </c>
      <c r="J3" s="44" t="s">
        <v>77</v>
      </c>
      <c r="K3" s="11">
        <v>8.7500000000000008E-2</v>
      </c>
    </row>
    <row r="4" spans="1:11" x14ac:dyDescent="0.25">
      <c r="A4" s="68">
        <v>2</v>
      </c>
      <c r="B4" s="55" t="s">
        <v>23</v>
      </c>
      <c r="C4" s="55" t="s">
        <v>66</v>
      </c>
      <c r="D4" s="68" t="s">
        <v>11</v>
      </c>
      <c r="E4" s="11">
        <v>7.8182870370370375E-2</v>
      </c>
      <c r="G4" s="68">
        <v>2</v>
      </c>
      <c r="H4" s="55" t="s">
        <v>45</v>
      </c>
      <c r="I4" s="55" t="s">
        <v>73</v>
      </c>
      <c r="J4" s="68"/>
      <c r="K4" s="11">
        <v>0.10118055555555555</v>
      </c>
    </row>
    <row r="5" spans="1:11" x14ac:dyDescent="0.25">
      <c r="A5" s="70">
        <v>3</v>
      </c>
      <c r="B5" s="71" t="s">
        <v>26</v>
      </c>
      <c r="C5" s="71" t="s">
        <v>47</v>
      </c>
      <c r="D5" s="70"/>
      <c r="E5" s="11">
        <v>7.8472222222222221E-2</v>
      </c>
    </row>
    <row r="6" spans="1:11" x14ac:dyDescent="0.25">
      <c r="A6" s="7">
        <v>4</v>
      </c>
      <c r="B6" s="2" t="s">
        <v>76</v>
      </c>
      <c r="C6" s="2" t="s">
        <v>85</v>
      </c>
      <c r="D6" s="7" t="s">
        <v>77</v>
      </c>
      <c r="E6" s="11">
        <v>8.7500000000000008E-2</v>
      </c>
    </row>
    <row r="7" spans="1:11" x14ac:dyDescent="0.25">
      <c r="A7" s="7">
        <v>5</v>
      </c>
      <c r="B7" s="2" t="s">
        <v>45</v>
      </c>
      <c r="C7" s="2" t="s">
        <v>73</v>
      </c>
      <c r="D7" s="7"/>
      <c r="E7" s="11">
        <v>0.10118055555555555</v>
      </c>
    </row>
    <row r="8" spans="1:11" x14ac:dyDescent="0.25">
      <c r="A8" s="7">
        <v>6</v>
      </c>
      <c r="B8" s="2" t="s">
        <v>107</v>
      </c>
      <c r="C8" s="2" t="s">
        <v>108</v>
      </c>
      <c r="D8" s="7"/>
      <c r="E8" s="11">
        <v>0.10118055555555555</v>
      </c>
    </row>
  </sheetData>
  <mergeCells count="2">
    <mergeCell ref="A1:E1"/>
    <mergeCell ref="G1:K1"/>
  </mergeCells>
  <conditionalFormatting sqref="E3 E5:E6 E8 K3">
    <cfRule type="cellIs" dxfId="3" priority="6" operator="greaterThan">
      <formula>0</formula>
    </cfRule>
  </conditionalFormatting>
  <conditionalFormatting sqref="E4">
    <cfRule type="cellIs" dxfId="2" priority="5" operator="greaterThan">
      <formula>0</formula>
    </cfRule>
  </conditionalFormatting>
  <conditionalFormatting sqref="E7">
    <cfRule type="cellIs" dxfId="1" priority="4" operator="greaterThan">
      <formula>0</formula>
    </cfRule>
  </conditionalFormatting>
  <conditionalFormatting sqref="K4">
    <cfRule type="cellIs" dxfId="0" priority="1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2A1A215EF25449A970D1AC98FE2DD" ma:contentTypeVersion="11" ma:contentTypeDescription="Create a new document." ma:contentTypeScope="" ma:versionID="5c632e7ee5b3d5a098ab7bdc90011fa4">
  <xsd:schema xmlns:xsd="http://www.w3.org/2001/XMLSchema" xmlns:xs="http://www.w3.org/2001/XMLSchema" xmlns:p="http://schemas.microsoft.com/office/2006/metadata/properties" xmlns:ns3="de7a6cfc-2c01-4028-ad9f-2cc0fa4f2362" xmlns:ns4="36d68de5-d44c-4232-bd87-31545d1eac0d" targetNamespace="http://schemas.microsoft.com/office/2006/metadata/properties" ma:root="true" ma:fieldsID="9fc04f8b84942b34ef7a252309d43714" ns3:_="" ns4:_="">
    <xsd:import namespace="de7a6cfc-2c01-4028-ad9f-2cc0fa4f2362"/>
    <xsd:import namespace="36d68de5-d44c-4232-bd87-31545d1ea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6cfc-2c01-4028-ad9f-2cc0fa4f23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68de5-d44c-4232-bd87-31545d1eac0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8694AD-C94B-4065-A68A-D6DE62209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6cfc-2c01-4028-ad9f-2cc0fa4f2362"/>
    <ds:schemaRef ds:uri="36d68de5-d44c-4232-bd87-31545d1ea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D55137-D97A-47E4-82ED-021D149BE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209D8-7278-4914-9B46-4304C5066D2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7a6cfc-2c01-4028-ad9f-2cc0fa4f2362"/>
    <ds:schemaRef ds:uri="http://purl.org/dc/elements/1.1/"/>
    <ds:schemaRef ds:uri="http://schemas.microsoft.com/office/2006/metadata/properties"/>
    <ds:schemaRef ds:uri="36d68de5-d44c-4232-bd87-31545d1eac0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Données-brutes</vt:lpstr>
      <vt:lpstr>Resu-challenges</vt:lpstr>
      <vt:lpstr>resu-10kroute</vt:lpstr>
      <vt:lpstr>resu-10ktrail</vt:lpstr>
      <vt:lpstr>resu-1000m</vt:lpstr>
      <vt:lpstr>resu-21kmroute</vt:lpstr>
      <vt:lpstr>resu-20klmtrail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BERRET Bruno</dc:creator>
  <cp:lastModifiedBy>Bruno</cp:lastModifiedBy>
  <cp:lastPrinted>2021-03-25T09:25:26Z</cp:lastPrinted>
  <dcterms:created xsi:type="dcterms:W3CDTF">2021-03-13T10:13:07Z</dcterms:created>
  <dcterms:modified xsi:type="dcterms:W3CDTF">2021-06-06T17:09:13Z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0x0101003AC2A1A215EF25449A970D1AC98FE2DD</vt:lpwstr>
  </property>
  <property fmtid="{D5CDD505-2E9C-101B-9397-08002B2CF9AE}" pid="3" name="MSIP_Label_fd1c0902-ed92-4fed-896d-2e7725de02d4_Enabled">
    <vt:lpwstr>true</vt:lpwstr>
  </property>
  <property fmtid="{D5CDD505-2E9C-101B-9397-08002B2CF9AE}" pid="4" name="MSIP_Label_fd1c0902-ed92-4fed-896d-2e7725de02d4_SetDate">
    <vt:lpwstr>2021-03-29T16:05:41Z</vt:lpwstr>
  </property>
  <property fmtid="{D5CDD505-2E9C-101B-9397-08002B2CF9AE}" pid="5" name="MSIP_Label_fd1c0902-ed92-4fed-896d-2e7725de02d4_Method">
    <vt:lpwstr>Standard</vt:lpwstr>
  </property>
  <property fmtid="{D5CDD505-2E9C-101B-9397-08002B2CF9AE}" pid="6" name="MSIP_Label_fd1c0902-ed92-4fed-896d-2e7725de02d4_Name">
    <vt:lpwstr>Anyone (not protected)</vt:lpwstr>
  </property>
  <property fmtid="{D5CDD505-2E9C-101B-9397-08002B2CF9AE}" pid="7" name="MSIP_Label_fd1c0902-ed92-4fed-896d-2e7725de02d4_SiteId">
    <vt:lpwstr>d6b0bbee-7cd9-4d60-bce6-4a67b543e2ae</vt:lpwstr>
  </property>
  <property fmtid="{D5CDD505-2E9C-101B-9397-08002B2CF9AE}" pid="8" name="MSIP_Label_fd1c0902-ed92-4fed-896d-2e7725de02d4_ActionId">
    <vt:lpwstr>884a23e3-b26e-4f39-84ed-b0715c1e4dca</vt:lpwstr>
  </property>
  <property fmtid="{D5CDD505-2E9C-101B-9397-08002B2CF9AE}" pid="9" name="MSIP_Label_fd1c0902-ed92-4fed-896d-2e7725de02d4_ContentBits">
    <vt:lpwstr>2</vt:lpwstr>
  </property>
</Properties>
</file>